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Доходы!$F$227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Доходы!$A$227</definedName>
    <definedName name="SIGN" localSheetId="0">Доходы!$A$23:$D$25</definedName>
    <definedName name="SRC_CODE" localSheetId="0">Доходы!$H$8</definedName>
    <definedName name="SRC_KIND" localSheetId="0">Доходы!$H$7</definedName>
    <definedName name="_xlnm.Print_Area" localSheetId="0">Доходы!$A$1:$F$227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27" i="6" l="1"/>
  <c r="AZ27" i="6"/>
  <c r="BW26" i="6"/>
  <c r="AZ26" i="6"/>
  <c r="BW25" i="6"/>
  <c r="AZ25" i="6"/>
  <c r="BW23" i="6"/>
  <c r="AZ23" i="6"/>
  <c r="BW22" i="6"/>
  <c r="AZ22" i="6"/>
  <c r="BW21" i="6"/>
  <c r="BW20" i="6" s="1"/>
  <c r="BW5" i="6" s="1"/>
  <c r="AZ21" i="6"/>
  <c r="AZ20" i="6"/>
  <c r="CO20" i="6" s="1"/>
  <c r="CO17" i="6"/>
  <c r="CO16" i="6"/>
  <c r="CO15" i="6"/>
  <c r="CO14" i="6"/>
  <c r="CO13" i="6"/>
  <c r="CO12" i="6"/>
  <c r="CO11" i="6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AZ5" i="6" l="1"/>
  <c r="E184" i="1" l="1"/>
  <c r="E189" i="1"/>
  <c r="F185" i="1" l="1"/>
  <c r="F186" i="1"/>
  <c r="E137" i="1" l="1"/>
  <c r="E136" i="1" s="1"/>
  <c r="D137" i="1"/>
  <c r="D136" i="1" s="1"/>
  <c r="E71" i="1"/>
  <c r="E32" i="1"/>
  <c r="D207" i="1" l="1"/>
  <c r="E190" i="1" l="1"/>
  <c r="F198" i="1"/>
  <c r="E225" i="1" l="1"/>
  <c r="D225" i="1"/>
  <c r="E47" i="1" l="1"/>
  <c r="D187" i="1" l="1"/>
  <c r="F210" i="1" l="1"/>
  <c r="E209" i="1"/>
  <c r="D209" i="1"/>
  <c r="F209" i="1" l="1"/>
  <c r="F227" i="1"/>
  <c r="E222" i="1"/>
  <c r="E63" i="1" l="1"/>
  <c r="E40" i="1" l="1"/>
  <c r="D212" i="1" l="1"/>
  <c r="D211" i="1" s="1"/>
  <c r="E207" i="1"/>
  <c r="E206" i="1" s="1"/>
  <c r="D206" i="1"/>
  <c r="D190" i="1"/>
  <c r="F190" i="1" s="1"/>
  <c r="F197" i="1" l="1"/>
  <c r="E169" i="1"/>
  <c r="D158" i="1"/>
  <c r="D142" i="1"/>
  <c r="D141" i="1" s="1"/>
  <c r="E24" i="1"/>
  <c r="E67" i="1" l="1"/>
  <c r="E158" i="1" l="1"/>
  <c r="E57" i="1" l="1"/>
  <c r="E53" i="1" l="1"/>
  <c r="F53" i="1" s="1"/>
  <c r="F54" i="1"/>
  <c r="E55" i="1" l="1"/>
  <c r="F196" i="1" l="1"/>
  <c r="F195" i="1"/>
  <c r="F146" i="1" l="1"/>
  <c r="E145" i="1"/>
  <c r="D145" i="1"/>
  <c r="D144" i="1" s="1"/>
  <c r="E50" i="1"/>
  <c r="F50" i="1" s="1"/>
  <c r="F52" i="1"/>
  <c r="F51" i="1"/>
  <c r="F203" i="1" l="1"/>
  <c r="F205" i="1"/>
  <c r="F191" i="1"/>
  <c r="F192" i="1"/>
  <c r="F193" i="1"/>
  <c r="F194" i="1"/>
  <c r="F188" i="1"/>
  <c r="F183" i="1"/>
  <c r="F180" i="1"/>
  <c r="F177" i="1"/>
  <c r="F161" i="1"/>
  <c r="F162" i="1"/>
  <c r="F163" i="1"/>
  <c r="F165" i="1"/>
  <c r="F143" i="1"/>
  <c r="F135" i="1"/>
  <c r="E204" i="1" l="1"/>
  <c r="D204" i="1"/>
  <c r="F204" i="1" l="1"/>
  <c r="E215" i="1"/>
  <c r="D215" i="1"/>
  <c r="F216" i="1"/>
  <c r="F215" i="1" s="1"/>
  <c r="E182" i="1" l="1"/>
  <c r="E181" i="1" s="1"/>
  <c r="D182" i="1"/>
  <c r="D167" i="1"/>
  <c r="D164" i="1"/>
  <c r="F182" i="1" l="1"/>
  <c r="D181" i="1"/>
  <c r="F181" i="1" l="1"/>
  <c r="D134" i="1"/>
  <c r="E142" i="1" l="1"/>
  <c r="E134" i="1" l="1"/>
  <c r="F134" i="1" s="1"/>
  <c r="E179" i="1" l="1"/>
  <c r="E118" i="1"/>
  <c r="E117" i="1" s="1"/>
  <c r="E116" i="1" s="1"/>
  <c r="E178" i="1" l="1"/>
  <c r="F178" i="1" s="1"/>
  <c r="F179" i="1"/>
  <c r="F82" i="1"/>
  <c r="F49" i="1" l="1"/>
  <c r="E167" i="1" l="1"/>
  <c r="F221" i="1" l="1"/>
  <c r="F47" i="1" l="1"/>
  <c r="F48" i="1"/>
  <c r="D189" i="1"/>
  <c r="F81" i="1"/>
  <c r="D169" i="1" l="1"/>
  <c r="D166" i="1" s="1"/>
  <c r="D160" i="1" s="1"/>
  <c r="D132" i="1"/>
  <c r="D131" i="1" s="1"/>
  <c r="D129" i="1"/>
  <c r="D128" i="1" s="1"/>
  <c r="D126" i="1"/>
  <c r="D124" i="1"/>
  <c r="D122" i="1"/>
  <c r="D110" i="1"/>
  <c r="D100" i="1"/>
  <c r="D84" i="1"/>
  <c r="D70" i="1"/>
  <c r="D69" i="1" s="1"/>
  <c r="D23" i="1"/>
  <c r="E149" i="1" l="1"/>
  <c r="E153" i="1" l="1"/>
  <c r="D67" i="1" l="1"/>
  <c r="E176" i="1" l="1"/>
  <c r="F176" i="1" s="1"/>
  <c r="E164" i="1"/>
  <c r="F164" i="1" s="1"/>
  <c r="E85" i="1"/>
  <c r="F89" i="1"/>
  <c r="E175" i="1" l="1"/>
  <c r="F175" i="1" s="1"/>
  <c r="F80" i="1"/>
  <c r="F79" i="1"/>
  <c r="D99" i="1"/>
  <c r="D90" i="1"/>
  <c r="F147" i="1" l="1"/>
  <c r="E174" i="1"/>
  <c r="F174" i="1" s="1"/>
  <c r="E144" i="1" l="1"/>
  <c r="F145" i="1"/>
  <c r="E95" i="1"/>
  <c r="D138" i="1"/>
  <c r="D224" i="1" l="1"/>
  <c r="F144" i="1"/>
  <c r="F72" i="1"/>
  <c r="F73" i="1"/>
  <c r="F75" i="1"/>
  <c r="F77" i="1"/>
  <c r="F78" i="1"/>
  <c r="D171" i="1" l="1"/>
  <c r="E173" i="1"/>
  <c r="F173" i="1" s="1"/>
  <c r="F93" i="1"/>
  <c r="F94" i="1"/>
  <c r="F88" i="1"/>
  <c r="E172" i="1" l="1"/>
  <c r="F172" i="1" s="1"/>
  <c r="F97" i="1"/>
  <c r="F92" i="1"/>
  <c r="D217" i="1"/>
  <c r="D214" i="1" s="1"/>
  <c r="D202" i="1"/>
  <c r="D121" i="1"/>
  <c r="D120" i="1" s="1"/>
  <c r="D65" i="1"/>
  <c r="D63" i="1"/>
  <c r="D61" i="1"/>
  <c r="D83" i="1"/>
  <c r="D22" i="1"/>
  <c r="E166" i="1" l="1"/>
  <c r="E160" i="1" s="1"/>
  <c r="D201" i="1"/>
  <c r="D60" i="1"/>
  <c r="D59" i="1" s="1"/>
  <c r="F169" i="1"/>
  <c r="E91" i="1"/>
  <c r="F95" i="1"/>
  <c r="F96" i="1"/>
  <c r="E171" i="1"/>
  <c r="F171" i="1" s="1"/>
  <c r="F91" i="1" l="1"/>
  <c r="E90" i="1"/>
  <c r="F166" i="1"/>
  <c r="F160" i="1"/>
  <c r="F31" i="1"/>
  <c r="F90" i="1" l="1"/>
  <c r="D184" i="1" l="1"/>
  <c r="F64" i="1"/>
  <c r="F111" i="1" l="1"/>
  <c r="E122" i="1"/>
  <c r="F123" i="1"/>
  <c r="E124" i="1"/>
  <c r="F124" i="1" s="1"/>
  <c r="F125" i="1"/>
  <c r="E126" i="1"/>
  <c r="F126" i="1" s="1"/>
  <c r="E121" i="1" l="1"/>
  <c r="F101" i="1"/>
  <c r="E100" i="1"/>
  <c r="E110" i="1"/>
  <c r="F110" i="1" s="1"/>
  <c r="F122" i="1"/>
  <c r="E99" i="1" l="1"/>
  <c r="F100" i="1"/>
  <c r="F121" i="1"/>
  <c r="F99" i="1" l="1"/>
  <c r="D149" i="1" l="1"/>
  <c r="D220" i="1"/>
  <c r="D156" i="1"/>
  <c r="D155" i="1" s="1"/>
  <c r="D151" i="1"/>
  <c r="F142" i="1"/>
  <c r="F30" i="1"/>
  <c r="D148" i="1" l="1"/>
  <c r="D140" i="1" s="1"/>
  <c r="D219" i="1"/>
  <c r="E76" i="1"/>
  <c r="D21" i="1" l="1"/>
  <c r="E70" i="1"/>
  <c r="E69" i="1" s="1"/>
  <c r="F76" i="1"/>
  <c r="E185" i="1"/>
  <c r="E151" i="1"/>
  <c r="E148" i="1" s="1"/>
  <c r="F29" i="1"/>
  <c r="E129" i="1" l="1"/>
  <c r="E128" i="1" s="1"/>
  <c r="D200" i="1" l="1"/>
  <c r="D199" i="1" l="1"/>
  <c r="D19" i="1" s="1"/>
  <c r="F208" i="1"/>
  <c r="F207" i="1"/>
  <c r="F206" i="1"/>
  <c r="E45" i="1" l="1"/>
  <c r="E23" i="1" s="1"/>
  <c r="F46" i="1"/>
  <c r="F28" i="1"/>
  <c r="F32" i="1" l="1"/>
  <c r="E61" i="1"/>
  <c r="F61" i="1" s="1"/>
  <c r="F63" i="1"/>
  <c r="E65" i="1"/>
  <c r="F65" i="1" s="1"/>
  <c r="F67" i="1"/>
  <c r="F71" i="1"/>
  <c r="F85" i="1"/>
  <c r="E132" i="1"/>
  <c r="E131" i="1" s="1"/>
  <c r="E138" i="1"/>
  <c r="F148" i="1"/>
  <c r="E156" i="1"/>
  <c r="E155" i="1" s="1"/>
  <c r="E187" i="1"/>
  <c r="F184" i="1" s="1"/>
  <c r="E202" i="1"/>
  <c r="E212" i="1"/>
  <c r="F212" i="1" s="1"/>
  <c r="E217" i="1"/>
  <c r="E214" i="1" s="1"/>
  <c r="F214" i="1" s="1"/>
  <c r="E220" i="1"/>
  <c r="F220" i="1" s="1"/>
  <c r="F225" i="1"/>
  <c r="F25" i="1"/>
  <c r="F26" i="1"/>
  <c r="F27" i="1"/>
  <c r="F33" i="1"/>
  <c r="F34" i="1"/>
  <c r="F35" i="1"/>
  <c r="F41" i="1"/>
  <c r="F42" i="1"/>
  <c r="F43" i="1"/>
  <c r="F44" i="1"/>
  <c r="F62" i="1"/>
  <c r="F66" i="1"/>
  <c r="F68" i="1"/>
  <c r="F86" i="1"/>
  <c r="F87" i="1"/>
  <c r="F127" i="1"/>
  <c r="F128" i="1"/>
  <c r="F129" i="1"/>
  <c r="F130" i="1"/>
  <c r="F133" i="1"/>
  <c r="F139" i="1"/>
  <c r="F150" i="1"/>
  <c r="F157" i="1"/>
  <c r="F170" i="1"/>
  <c r="F213" i="1"/>
  <c r="F218" i="1"/>
  <c r="E201" i="1" l="1"/>
  <c r="F201" i="1" s="1"/>
  <c r="F202" i="1"/>
  <c r="F187" i="1"/>
  <c r="F40" i="1"/>
  <c r="E22" i="1"/>
  <c r="E141" i="1"/>
  <c r="F141" i="1" s="1"/>
  <c r="F155" i="1"/>
  <c r="F138" i="1"/>
  <c r="F131" i="1"/>
  <c r="E120" i="1"/>
  <c r="F136" i="1"/>
  <c r="E211" i="1"/>
  <c r="F211" i="1" s="1"/>
  <c r="E224" i="1"/>
  <c r="F224" i="1" s="1"/>
  <c r="F217" i="1"/>
  <c r="F149" i="1"/>
  <c r="E219" i="1"/>
  <c r="F219" i="1" s="1"/>
  <c r="F70" i="1"/>
  <c r="F156" i="1"/>
  <c r="F132" i="1"/>
  <c r="E84" i="1"/>
  <c r="E83" i="1" s="1"/>
  <c r="E60" i="1"/>
  <c r="F60" i="1" s="1"/>
  <c r="F24" i="1"/>
  <c r="E140" i="1" l="1"/>
  <c r="F140" i="1" s="1"/>
  <c r="F120" i="1"/>
  <c r="E200" i="1"/>
  <c r="F69" i="1"/>
  <c r="F23" i="1"/>
  <c r="F84" i="1"/>
  <c r="E59" i="1"/>
  <c r="F59" i="1" s="1"/>
  <c r="F22" i="1"/>
  <c r="E21" i="1" l="1"/>
  <c r="E199" i="1"/>
  <c r="F199" i="1" s="1"/>
  <c r="F200" i="1"/>
  <c r="E19" i="1" l="1"/>
  <c r="F19" i="1" s="1"/>
  <c r="F83" i="1"/>
  <c r="F21" i="1" l="1"/>
</calcChain>
</file>

<file path=xl/sharedStrings.xml><?xml version="1.0" encoding="utf-8"?>
<sst xmlns="http://schemas.openxmlformats.org/spreadsheetml/2006/main" count="1885" uniqueCount="973">
  <si>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</si>
  <si>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</si>
  <si>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</si>
  <si>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</si>
  <si>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</si>
  <si>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</si>
  <si>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</si>
  <si>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</si>
  <si>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</si>
  <si>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</si>
  <si>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</si>
  <si>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</si>
  <si>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</si>
  <si>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</si>
  <si>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</si>
  <si>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</si>
  <si>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</si>
  <si>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</si>
  <si>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</si>
  <si>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</si>
  <si>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</si>
  <si>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</si>
  <si>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</si>
  <si>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</si>
  <si>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</si>
  <si>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</si>
  <si>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</si>
  <si>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</si>
  <si>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</si>
  <si>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</si>
  <si>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</si>
  <si>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</si>
  <si>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</si>
  <si>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</si>
  <si>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</si>
  <si>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</si>
  <si>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</si>
  <si>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</si>
  <si>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</si>
  <si>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</si>
  <si>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</si>
  <si>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</si>
  <si>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</si>
  <si>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</si>
  <si>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</si>
  <si>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</si>
  <si>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</si>
  <si>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</si>
  <si>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</si>
  <si>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</si>
  <si>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</si>
  <si>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</si>
  <si>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</si>
  <si>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</si>
  <si>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</si>
  <si>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</si>
  <si>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</si>
  <si>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</si>
  <si>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</si>
  <si>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</si>
  <si>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</si>
  <si>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</si>
  <si>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</si>
  <si>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</si>
  <si>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</si>
  <si>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</si>
  <si>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</si>
  <si>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</si>
  <si>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</si>
  <si>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</si>
  <si>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</si>
  <si>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</si>
  <si>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</si>
  <si>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</si>
  <si>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</si>
  <si>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</si>
  <si>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</si>
  <si>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</si>
  <si>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</si>
  <si>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</si>
  <si>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</si>
  <si>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</si>
  <si>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</si>
  <si>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</si>
  <si>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</si>
  <si>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</si>
  <si>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</si>
  <si>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</si>
  <si>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</si>
  <si>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</si>
  <si>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</si>
  <si>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</si>
  <si>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</si>
  <si>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</si>
  <si>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</si>
  <si>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</si>
  <si>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</si>
  <si>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</si>
  <si>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</si>
  <si>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</si>
  <si>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</si>
  <si>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</si>
  <si>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</si>
  <si>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</si>
  <si>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</si>
  <si>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</si>
  <si>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</si>
  <si>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</si>
  <si>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</si>
  <si>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</si>
  <si>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</si>
  <si>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</si>
  <si>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</si>
  <si>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</si>
  <si>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</si>
  <si>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</si>
  <si>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</si>
  <si>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</si>
  <si>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</si>
  <si>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</si>
  <si>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</si>
  <si>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</si>
  <si>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</si>
  <si>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</si>
  <si>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</si>
  <si>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</si>
  <si>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</si>
  <si>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</si>
  <si>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</si>
  <si>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</si>
  <si>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</si>
  <si>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</si>
  <si>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</si>
  <si>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</si>
  <si>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</si>
  <si>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</si>
  <si>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</si>
  <si>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</si>
  <si>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</si>
  <si>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</si>
  <si>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</si>
  <si>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</si>
  <si>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</si>
  <si>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</si>
  <si>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</si>
  <si>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</si>
  <si>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</si>
  <si>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</si>
  <si>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</si>
  <si>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</si>
  <si>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</si>
  <si>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</si>
  <si>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</si>
  <si>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</si>
  <si>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</si>
  <si>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</si>
  <si>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</si>
  <si>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</si>
  <si>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</si>
  <si>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</si>
  <si>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</si>
  <si>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</si>
  <si>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</si>
  <si>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</si>
  <si>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</si>
  <si>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</si>
  <si>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</si>
  <si>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</si>
  <si>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</si>
  <si>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</si>
  <si>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</si>
  <si>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</si>
  <si>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</si>
  <si>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</si>
  <si>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</si>
  <si>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</si>
  <si>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</si>
  <si>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</si>
  <si>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</si>
  <si>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</si>
  <si>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</si>
  <si>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</si>
  <si>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</si>
  <si>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</si>
  <si>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</si>
  <si>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</si>
  <si>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</si>
  <si>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</si>
  <si>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</si>
  <si>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</si>
  <si>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</si>
  <si>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</si>
  <si>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</si>
  <si>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</si>
  <si>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</si>
  <si>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</si>
  <si>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</si>
  <si>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</si>
  <si>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</si>
  <si>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</si>
  <si>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</si>
  <si>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</si>
  <si>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</si>
  <si>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</si>
  <si>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</si>
  <si>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</si>
  <si>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</si>
  <si>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</si>
  <si>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</si>
  <si>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</si>
  <si>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</si>
  <si>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</si>
  <si>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</si>
  <si>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</si>
  <si>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000 11406020000000430</t>
  </si>
  <si>
    <t>000 11406025130000430</t>
  </si>
  <si>
    <t>000 116330000000000140</t>
  </si>
  <si>
    <t>000 11633050130000140</t>
  </si>
  <si>
    <t>000 11633050136000140</t>
  </si>
  <si>
    <t>000 11701000000000180</t>
  </si>
  <si>
    <t>000 11701050130000180</t>
  </si>
  <si>
    <t>000 11705000000000180</t>
  </si>
  <si>
    <t>000 11705050130000180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</si>
  <si>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</si>
  <si>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</si>
  <si>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</si>
  <si>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</si>
  <si>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</si>
  <si>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</si>
  <si>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</si>
  <si>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</si>
  <si>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</si>
  <si>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</si>
  <si>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</si>
  <si>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</si>
  <si>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</si>
  <si>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</si>
  <si>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</si>
  <si>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</si>
  <si>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</si>
  <si>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</si>
  <si>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</si>
  <si>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</si>
  <si>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</si>
  <si>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</si>
  <si>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</si>
  <si>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</si>
  <si>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</si>
  <si>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</si>
  <si>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</si>
  <si>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</si>
  <si>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</si>
  <si>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</si>
  <si>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</si>
  <si>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</si>
  <si>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</si>
  <si>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</si>
  <si>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</si>
  <si>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</si>
  <si>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</si>
  <si>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</si>
  <si>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</si>
  <si>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</si>
  <si>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</si>
  <si>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</si>
  <si>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</si>
  <si>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</si>
  <si>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</si>
  <si>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</si>
  <si>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</si>
  <si>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</si>
  <si>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</si>
  <si>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</si>
  <si>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</si>
  <si>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</si>
  <si>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</si>
  <si>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</si>
  <si>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</si>
  <si>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</si>
  <si>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</si>
  <si>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</si>
  <si>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</si>
  <si>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</si>
  <si>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</si>
  <si>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</si>
  <si>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</si>
  <si>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</si>
  <si>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000 10102080010000110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</si>
  <si>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</si>
  <si>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</si>
  <si>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</si>
  <si>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</si>
  <si>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</si>
  <si>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</si>
  <si>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</si>
  <si>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</si>
  <si>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</si>
  <si>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</si>
  <si>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</si>
  <si>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</si>
  <si>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</si>
  <si>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</si>
  <si>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</si>
  <si>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</si>
  <si>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</si>
  <si>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</si>
  <si>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</si>
  <si>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</si>
  <si>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</si>
  <si>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</si>
  <si>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</si>
  <si>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</si>
  <si>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</si>
  <si>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</si>
  <si>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</si>
  <si>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</si>
  <si>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</si>
  <si>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</si>
  <si>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</si>
  <si>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</si>
  <si>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</si>
  <si>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</si>
  <si>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</si>
  <si>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городских поселений на поддержку мер по обеспечению сбалансированности бюджетов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</si>
  <si>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</si>
  <si>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</si>
  <si>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</si>
  <si>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</si>
  <si>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</si>
  <si>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</si>
  <si>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</si>
  <si>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</si>
  <si>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Периодичность: месячная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</si>
  <si>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</si>
  <si>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</si>
  <si>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</si>
  <si>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</si>
  <si>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000 11610123010001140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</si>
  <si>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</si>
  <si>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обеспечнности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</si>
  <si>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</si>
  <si>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</si>
  <si>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</si>
  <si>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</si>
  <si>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</si>
  <si>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</si>
  <si>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</si>
  <si>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</si>
  <si>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</si>
  <si>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</si>
  <si>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</si>
  <si>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</si>
  <si>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000 11406010000000430</t>
  </si>
  <si>
    <t>000 11406013130000430</t>
  </si>
  <si>
    <t>000 11406300000000430</t>
  </si>
  <si>
    <t>000 11406310000000430</t>
  </si>
  <si>
    <t>000 11406313130000430</t>
  </si>
  <si>
    <t>000 11413000000000000</t>
  </si>
  <si>
    <t>000 11413090130000410</t>
  </si>
  <si>
    <t>000 11600000000000000</t>
  </si>
  <si>
    <t>000 11607000000000140</t>
  </si>
  <si>
    <t>000 11607010000000140</t>
  </si>
  <si>
    <t>000 11607010130000140</t>
  </si>
  <si>
    <t>000 11607090000000140</t>
  </si>
  <si>
    <t>000 11607090130000140</t>
  </si>
  <si>
    <t>000 11610030130000140</t>
  </si>
  <si>
    <t>000 11610032130000140</t>
  </si>
  <si>
    <t>000 11700000000000000</t>
  </si>
  <si>
    <t>000 11715030130000150</t>
  </si>
  <si>
    <t>000 11715030130007150</t>
  </si>
  <si>
    <t>000 20000000000000000</t>
  </si>
  <si>
    <t>000 20200000000000000</t>
  </si>
  <si>
    <t>000 20210000000000150</t>
  </si>
  <si>
    <t>000 20215001000000150</t>
  </si>
  <si>
    <t>000 20215001130000150</t>
  </si>
  <si>
    <t>000 20215002000000150</t>
  </si>
  <si>
    <t>000 20215002130000150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</si>
  <si>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</si>
  <si>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</si>
  <si>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</si>
  <si>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</si>
  <si>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</si>
  <si>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</si>
  <si>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</si>
  <si>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</si>
  <si>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</si>
  <si>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</si>
  <si>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</si>
  <si>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</si>
  <si>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</si>
  <si>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</si>
  <si>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</si>
  <si>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000 20800000000000000</t>
  </si>
  <si>
    <t>000 20805000130000150</t>
  </si>
  <si>
    <t>000 20225555130000150</t>
  </si>
  <si>
    <t>000 20225555000000150</t>
  </si>
  <si>
    <t>Субсидии бюджетам на реализацию программ формирования современной городской среды</t>
  </si>
  <si>
    <t>Субсидии бюджетам городского поселения на реализацию программ формирования современной городской среды</t>
  </si>
  <si>
    <t>000 20229999000000150</t>
  </si>
  <si>
    <t>000 20229999130000150</t>
  </si>
  <si>
    <t>Прочие субсидии</t>
  </si>
  <si>
    <t>Прочие субсидии бюджетам городских поселений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</si>
  <si>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</si>
  <si>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000 21945424130000150</t>
  </si>
  <si>
    <t>Инициативные платежи, зачисляемые в бюджеты городских поселений (в рамках реализации инициативного проекта: "Капитальный ремонт скульптурной композиции "Жертвам политических репрессий", расположенной в 10 м на север относительно ориентира: г. Белая Калитва, ул. Большая, д.11")</t>
  </si>
  <si>
    <t>000 11715030130008150</t>
  </si>
  <si>
    <t>по состоянию на 01.09.2024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</si>
  <si>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</si>
  <si>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</si>
  <si>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</si>
  <si>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</si>
  <si>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платежу, в т.ч. по отмененному)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</si>
  <si>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</si>
  <si>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от компенсации затрат государства</t>
  </si>
  <si>
    <t>000 11302000000000130</t>
  </si>
  <si>
    <t>Дотации бюджетам на поддержку мер по обеспечению сбалансированности бюджетов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</si>
  <si>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</si>
  <si>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</si>
  <si>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</si>
  <si>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</si>
  <si>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</si>
  <si>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</si>
  <si>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951 00000 00000000000 000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</si>
  <si>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</si>
  <si>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</si>
  <si>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</si>
  <si>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</si>
  <si>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</si>
  <si>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</si>
  <si>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</si>
  <si>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</si>
  <si>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</si>
  <si>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</si>
  <si>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</si>
  <si>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</si>
  <si>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</si>
  <si>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</si>
  <si>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</si>
  <si>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</si>
  <si>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</si>
  <si>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</si>
  <si>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</si>
  <si>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</si>
  <si>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</si>
  <si>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</si>
  <si>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</si>
  <si>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</si>
  <si>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</si>
  <si>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</si>
  <si>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</si>
  <si>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</si>
  <si>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</si>
  <si>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</si>
  <si>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</si>
  <si>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</si>
  <si>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</si>
  <si>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</si>
  <si>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</si>
  <si>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</si>
  <si>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</si>
  <si>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</si>
  <si>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</si>
  <si>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</si>
  <si>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</si>
  <si>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</si>
  <si>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</si>
  <si>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</si>
  <si>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</si>
  <si>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</si>
  <si>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</si>
  <si>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</si>
  <si>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</si>
  <si>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</si>
  <si>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</si>
  <si>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</si>
  <si>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</si>
  <si>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</si>
  <si>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</si>
  <si>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</si>
  <si>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</si>
  <si>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</si>
  <si>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</si>
  <si>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</si>
  <si>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</si>
  <si>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</si>
  <si>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</si>
  <si>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</si>
  <si>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</si>
  <si>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</si>
  <si>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</si>
  <si>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</si>
  <si>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</si>
  <si>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</si>
  <si>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</si>
  <si>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</si>
  <si>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</si>
  <si>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</si>
  <si>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</si>
  <si>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</si>
  <si>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</si>
  <si>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</si>
  <si>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</si>
  <si>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</si>
  <si>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</si>
  <si>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</si>
  <si>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</si>
  <si>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</si>
  <si>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</si>
  <si>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</si>
  <si>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</si>
  <si>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</si>
  <si>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</si>
  <si>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</si>
  <si>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</si>
  <si>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</si>
  <si>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</si>
  <si>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</si>
  <si>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</si>
  <si>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</si>
  <si>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</si>
  <si>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</si>
  <si>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</si>
  <si>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</si>
  <si>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</si>
  <si>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</si>
  <si>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</si>
  <si>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</si>
  <si>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</si>
  <si>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</si>
  <si>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</si>
  <si>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</si>
  <si>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</si>
  <si>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</si>
  <si>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</si>
  <si>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</si>
  <si>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</si>
  <si>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</si>
  <si>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</si>
  <si>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</si>
  <si>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</si>
  <si>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</si>
  <si>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</si>
  <si>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</si>
  <si>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</si>
  <si>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</si>
  <si>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</si>
  <si>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</si>
  <si>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</si>
  <si>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</si>
  <si>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</si>
  <si>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</si>
  <si>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</si>
  <si>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</si>
  <si>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</si>
  <si>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</si>
  <si>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</si>
  <si>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</si>
  <si>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</si>
  <si>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</si>
  <si>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</si>
  <si>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</si>
  <si>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</si>
  <si>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</si>
  <si>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</si>
  <si>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</si>
  <si>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</si>
  <si>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</si>
  <si>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</si>
  <si>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</si>
  <si>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</si>
  <si>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</si>
  <si>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</si>
  <si>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</si>
  <si>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</si>
  <si>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</si>
  <si>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</si>
  <si>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</si>
  <si>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</si>
  <si>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</si>
  <si>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</si>
  <si>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</si>
  <si>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</si>
  <si>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</si>
  <si>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</si>
  <si>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</si>
  <si>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</si>
  <si>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</si>
  <si>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</si>
  <si>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</si>
  <si>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</si>
  <si>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</si>
  <si>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</si>
  <si>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</si>
  <si>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</si>
  <si>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</si>
  <si>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</si>
  <si>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</si>
  <si>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</si>
  <si>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</si>
  <si>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</si>
  <si>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</si>
  <si>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</si>
  <si>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</si>
  <si>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</si>
  <si>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</si>
  <si>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</si>
  <si>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</si>
  <si>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</si>
  <si>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</si>
  <si>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</si>
  <si>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</si>
  <si>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</si>
  <si>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</si>
  <si>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</si>
  <si>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</si>
  <si>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</si>
  <si>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</si>
  <si>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</si>
  <si>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</si>
  <si>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</si>
  <si>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</si>
  <si>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</si>
  <si>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</si>
  <si>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</si>
  <si>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</si>
  <si>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</si>
  <si>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</si>
  <si>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</si>
  <si>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</si>
  <si>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</si>
  <si>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</si>
  <si>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</si>
  <si>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</si>
  <si>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</si>
  <si>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</si>
  <si>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</si>
  <si>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</si>
  <si>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</si>
  <si>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</si>
  <si>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</si>
  <si>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</si>
  <si>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</si>
  <si>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</si>
  <si>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</si>
  <si>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</si>
  <si>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</si>
  <si>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</si>
  <si>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</si>
  <si>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</si>
  <si>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</si>
  <si>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</si>
  <si>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</si>
  <si>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</si>
  <si>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</si>
  <si>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</si>
  <si>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</si>
  <si>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</si>
  <si>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</si>
  <si>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</si>
  <si>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</si>
  <si>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</si>
  <si>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</si>
  <si>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</si>
  <si>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</si>
  <si>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</si>
  <si>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</si>
  <si>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</si>
  <si>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</si>
  <si>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</si>
  <si>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</si>
  <si>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</si>
  <si>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</si>
  <si>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</si>
  <si>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</si>
  <si>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</si>
  <si>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</si>
  <si>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</si>
  <si>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</si>
  <si>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</si>
  <si>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</si>
  <si>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</si>
  <si>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</si>
  <si>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</si>
  <si>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</si>
  <si>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</si>
  <si>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</si>
  <si>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</si>
  <si>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"Переселение граждан из аварийного жилищного фонда"</t>
  </si>
  <si>
    <t xml:space="preserve">951 0501 0210000000 000 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</si>
  <si>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публично-правовой компании «Фонд развития территорий» в рамках подпрограммы "Переселение граждан из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</si>
  <si>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951 0501 0210067483 000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</si>
  <si>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</si>
  <si>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951 0501 0210067483 412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</si>
  <si>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</si>
  <si>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</si>
  <si>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</si>
  <si>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</si>
  <si>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</si>
  <si>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демонтаж за счет резервного фонда Правительства Ростовской области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</si>
  <si>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02200S4220 000 </t>
  </si>
  <si>
    <t xml:space="preserve">951 0501 02200S4220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</si>
  <si>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</si>
  <si>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</si>
  <si>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</si>
  <si>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</si>
  <si>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</si>
  <si>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</si>
  <si>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</si>
  <si>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</si>
  <si>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</si>
  <si>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</si>
  <si>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</si>
  <si>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</si>
  <si>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</si>
  <si>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>Закупка товаров, работ, услуг в целях капитального ремонта государственного (муниципального) имущества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</si>
  <si>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</si>
  <si>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</si>
  <si>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</si>
  <si>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</si>
  <si>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</si>
  <si>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</si>
  <si>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</si>
  <si>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</si>
  <si>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</si>
  <si>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</si>
  <si>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</si>
  <si>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</si>
  <si>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</si>
  <si>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</si>
  <si>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951 0501 1100000000 000 </t>
  </si>
  <si>
    <t xml:space="preserve">951 0501 1110000000 000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</si>
  <si>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</si>
  <si>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951 0501 1110028670 000 </t>
  </si>
  <si>
    <t xml:space="preserve">951 0501 1110028670 244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</si>
  <si>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</si>
  <si>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</si>
  <si>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</si>
  <si>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</si>
  <si>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</si>
  <si>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</si>
  <si>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</si>
  <si>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</si>
  <si>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</si>
  <si>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</si>
  <si>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</si>
  <si>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</si>
  <si>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</si>
  <si>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</si>
  <si>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</si>
  <si>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</si>
  <si>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</si>
  <si>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</si>
  <si>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</si>
  <si>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</si>
  <si>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</si>
  <si>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</si>
  <si>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</si>
  <si>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</si>
  <si>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</si>
  <si>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</si>
  <si>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</si>
  <si>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</si>
  <si>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</si>
  <si>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</si>
  <si>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</si>
  <si>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</si>
  <si>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</si>
  <si>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</si>
  <si>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</si>
  <si>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</si>
  <si>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</si>
  <si>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</si>
  <si>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</si>
  <si>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</si>
  <si>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</si>
  <si>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</si>
  <si>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</si>
  <si>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</si>
  <si>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</si>
  <si>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</si>
  <si>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</si>
  <si>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</si>
  <si>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</si>
  <si>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</si>
  <si>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</si>
  <si>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</si>
  <si>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</si>
  <si>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</si>
  <si>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</si>
  <si>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 xml:space="preserve">951 0503 1030028530 000 </t>
  </si>
  <si>
    <t xml:space="preserve">951 0503 1030028530 244 </t>
  </si>
  <si>
    <t xml:space="preserve">951 0503 1100000000 000 </t>
  </si>
  <si>
    <t xml:space="preserve">951 0503 1110000000 000 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</si>
  <si>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</si>
  <si>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</si>
  <si>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</si>
  <si>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</si>
  <si>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</si>
  <si>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</si>
  <si>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</si>
  <si>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</si>
  <si>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</si>
  <si>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</si>
  <si>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</si>
  <si>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</si>
  <si>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</si>
  <si>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</si>
  <si>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</si>
  <si>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</si>
  <si>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</si>
  <si>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</si>
  <si>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</si>
  <si>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</si>
  <si>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</si>
  <si>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за счет средств резервного фонда Правительства Ростовской области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</si>
  <si>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12100S4220 000 </t>
  </si>
  <si>
    <t xml:space="preserve">951 0503 12100S4220 244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</si>
  <si>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</si>
  <si>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</si>
  <si>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</si>
  <si>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</si>
  <si>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</si>
  <si>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</si>
  <si>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</si>
  <si>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</si>
  <si>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</si>
  <si>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</si>
  <si>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</si>
  <si>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</si>
  <si>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</si>
  <si>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</si>
  <si>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</si>
  <si>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</si>
  <si>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</si>
  <si>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</si>
  <si>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</si>
  <si>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</si>
  <si>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</si>
  <si>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</si>
  <si>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</si>
  <si>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</si>
  <si>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</si>
  <si>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</si>
  <si>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</si>
  <si>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</si>
  <si>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</si>
  <si>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</si>
  <si>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</si>
  <si>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</si>
  <si>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</si>
  <si>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</si>
  <si>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</si>
  <si>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</si>
  <si>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</si>
  <si>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</si>
  <si>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</si>
  <si>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</si>
  <si>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</si>
  <si>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</si>
  <si>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</si>
  <si>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</si>
  <si>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</si>
  <si>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</si>
  <si>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</si>
  <si>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</si>
  <si>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</si>
  <si>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</si>
  <si>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</si>
  <si>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</si>
  <si>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612 </t>
  </si>
  <si>
    <t>Расходы на укрепление материально-технической базы организаций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</si>
  <si>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05200S5030 000 </t>
  </si>
  <si>
    <t xml:space="preserve">951 0801 05200S5030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</si>
  <si>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</si>
  <si>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</si>
  <si>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</si>
  <si>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</si>
  <si>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</si>
  <si>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</si>
  <si>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</si>
  <si>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</si>
  <si>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</si>
  <si>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</si>
  <si>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</si>
  <si>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</si>
  <si>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</si>
  <si>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</si>
  <si>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</si>
  <si>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</si>
  <si>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</si>
  <si>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</si>
  <si>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</si>
  <si>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</si>
  <si>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</si>
  <si>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</si>
  <si>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</si>
  <si>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</si>
  <si>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</si>
  <si>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</si>
  <si>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</si>
  <si>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</si>
  <si>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</si>
  <si>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</si>
  <si>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</si>
  <si>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</si>
  <si>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</si>
  <si>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</si>
  <si>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</si>
  <si>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</si>
  <si>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</si>
  <si>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</si>
  <si>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</si>
  <si>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</si>
  <si>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</si>
  <si>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</si>
  <si>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</si>
  <si>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</si>
  <si>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</si>
  <si>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</si>
  <si>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</si>
  <si>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</si>
  <si>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</si>
  <si>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</si>
  <si>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,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</si>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</sst>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1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24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b/>
      <sz val="8"/>
      <color indexed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3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8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horizontal="left" vertical="center"/>
    </xf>
    <xf numFmtId="49" fontId="8" fillId="0" borderId="7" xfId="0" applyNumberFormat="1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6" fillId="0" borderId="27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" fontId="9" fillId="0" borderId="21" xfId="0" applyNumberFormat="1" applyFont="1" applyBorder="1" applyAlignment="1" applyProtection="1">
      <alignment horizontal="right" vertical="center"/>
    </xf>
    <xf numFmtId="4" fontId="9" fillId="0" borderId="21" xfId="0" applyNumberFormat="1" applyFont="1" applyFill="1" applyBorder="1" applyAlignment="1" applyProtection="1">
      <alignment horizontal="right" vertical="center"/>
    </xf>
    <xf numFmtId="49" fontId="6" fillId="0" borderId="28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" fontId="8" fillId="0" borderId="24" xfId="0" applyNumberFormat="1" applyFont="1" applyBorder="1" applyAlignment="1" applyProtection="1">
      <alignment horizontal="right" vertical="center"/>
    </xf>
    <xf numFmtId="4" fontId="8" fillId="0" borderId="24" xfId="0" applyNumberFormat="1" applyFont="1" applyFill="1" applyBorder="1" applyAlignment="1" applyProtection="1">
      <alignment horizontal="right" vertical="center"/>
    </xf>
    <xf numFmtId="4" fontId="8" fillId="0" borderId="25" xfId="0" applyNumberFormat="1" applyFont="1" applyBorder="1" applyAlignment="1" applyProtection="1">
      <alignment horizontal="right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8" fillId="0" borderId="21" xfId="0" applyNumberFormat="1" applyFont="1" applyBorder="1" applyAlignment="1" applyProtection="1">
      <alignment horizontal="center" vertical="center"/>
    </xf>
    <xf numFmtId="4" fontId="9" fillId="0" borderId="30" xfId="0" applyNumberFormat="1" applyFont="1" applyBorder="1" applyAlignment="1" applyProtection="1">
      <alignment horizontal="right" vertical="center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8" fillId="0" borderId="26" xfId="0" applyNumberFormat="1" applyFont="1" applyBorder="1" applyAlignment="1" applyProtection="1">
      <alignment horizontal="center" vertical="center"/>
    </xf>
    <xf numFmtId="4" fontId="9" fillId="0" borderId="15" xfId="0" applyNumberFormat="1" applyFont="1" applyFill="1" applyBorder="1" applyAlignment="1" applyProtection="1">
      <alignment horizontal="right" vertical="center"/>
    </xf>
    <xf numFmtId="4" fontId="9" fillId="0" borderId="16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 applyProtection="1">
      <alignment horizontal="right" vertical="center"/>
    </xf>
    <xf numFmtId="49" fontId="6" fillId="0" borderId="29" xfId="0" applyNumberFormat="1" applyFont="1" applyFill="1" applyBorder="1" applyAlignment="1" applyProtection="1">
      <alignment horizontal="center" vertical="center" wrapText="1"/>
    </xf>
    <xf numFmtId="49" fontId="8" fillId="0" borderId="26" xfId="0" applyNumberFormat="1" applyFont="1" applyFill="1" applyBorder="1" applyAlignment="1" applyProtection="1">
      <alignment horizontal="center" vertical="center"/>
    </xf>
    <xf numFmtId="4" fontId="9" fillId="0" borderId="16" xfId="0" applyNumberFormat="1" applyFont="1" applyFill="1" applyBorder="1" applyAlignment="1" applyProtection="1">
      <alignment horizontal="right" vertical="center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8" fillId="0" borderId="32" xfId="1" applyNumberFormat="1" applyFont="1" applyFill="1" applyBorder="1" applyAlignment="1">
      <alignment horizontal="center" vertical="center" wrapText="1" readingOrder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0" xfId="0" applyFont="1" applyBorder="1" applyAlignment="1" applyProtection="1">
      <alignment horizontal="left" vertical="top"/>
    </xf>
    <xf numFmtId="49" fontId="6" fillId="0" borderId="0" xfId="0" applyNumberFormat="1" applyFont="1" applyBorder="1" applyAlignment="1" applyProtection="1">
      <alignment vertical="top"/>
    </xf>
    <xf numFmtId="0" fontId="8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 wrapText="1"/>
    </xf>
    <xf numFmtId="0" fontId="6" fillId="0" borderId="22" xfId="0" applyFont="1" applyBorder="1" applyAlignment="1" applyProtection="1">
      <alignment horizontal="center" vertical="top"/>
    </xf>
    <xf numFmtId="0" fontId="8" fillId="0" borderId="31" xfId="0" applyFont="1" applyBorder="1" applyAlignment="1">
      <alignment horizontal="justify" vertical="top" wrapText="1"/>
    </xf>
    <xf numFmtId="0" fontId="6" fillId="0" borderId="0" xfId="0" applyFont="1" applyAlignment="1">
      <alignment vertical="top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top" wrapText="1"/>
    </xf>
    <xf numFmtId="0" fontId="6" fillId="0" borderId="11" xfId="0" applyFont="1" applyBorder="1" applyAlignment="1" applyProtection="1">
      <alignment horizontal="center" vertical="top" wrapText="1"/>
    </xf>
    <xf numFmtId="0" fontId="6" fillId="0" borderId="14" xfId="0" applyFont="1" applyBorder="1" applyAlignment="1" applyProtection="1">
      <alignment horizontal="center" vertical="top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49" fontId="8" fillId="0" borderId="21" xfId="0" applyNumberFormat="1" applyFont="1" applyBorder="1" applyAlignment="1" applyProtection="1">
      <alignment horizontal="justify" vertical="top" wrapText="1"/>
    </xf>
    <xf numFmtId="165" fontId="8" fillId="0" borderId="21" xfId="0" applyNumberFormat="1" applyFont="1" applyBorder="1" applyAlignment="1" applyProtection="1">
      <alignment horizontal="justify" vertical="top" wrapText="1"/>
    </xf>
    <xf numFmtId="165" fontId="8" fillId="0" borderId="21" xfId="0" applyNumberFormat="1" applyFont="1" applyFill="1" applyBorder="1" applyAlignment="1" applyProtection="1">
      <alignment horizontal="justify" vertical="top" wrapText="1"/>
    </xf>
    <xf numFmtId="49" fontId="8" fillId="0" borderId="21" xfId="0" applyNumberFormat="1" applyFont="1" applyFill="1" applyBorder="1" applyAlignment="1" applyProtection="1">
      <alignment horizontal="justify" vertical="top" wrapText="1"/>
    </xf>
    <xf numFmtId="0" fontId="8" fillId="0" borderId="21" xfId="1" applyNumberFormat="1" applyFont="1" applyFill="1" applyBorder="1" applyAlignment="1">
      <alignment horizontal="justify" vertical="top" wrapText="1"/>
    </xf>
    <xf numFmtId="0" fontId="8" fillId="0" borderId="32" xfId="1" applyNumberFormat="1" applyFont="1" applyFill="1" applyBorder="1" applyAlignment="1">
      <alignment horizontal="justify" vertical="top" wrapText="1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/>
    <xf numFmtId="0" fontId="12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/>
    <xf numFmtId="49" fontId="12" fillId="0" borderId="0" xfId="0" applyNumberFormat="1" applyFont="1" applyFill="1" applyBorder="1" applyAlignment="1"/>
    <xf numFmtId="0" fontId="11" fillId="0" borderId="8" xfId="0" applyNumberFormat="1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33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34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 wrapText="1"/>
    </xf>
    <xf numFmtId="0" fontId="11" fillId="0" borderId="34" xfId="0" applyNumberFormat="1" applyFont="1" applyFill="1" applyBorder="1" applyAlignment="1">
      <alignment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vertical="center"/>
    </xf>
    <xf numFmtId="0" fontId="11" fillId="0" borderId="14" xfId="0" applyNumberFormat="1" applyFont="1" applyFill="1" applyBorder="1" applyAlignment="1">
      <alignment horizontal="center" vertical="center"/>
    </xf>
    <xf numFmtId="0" fontId="11" fillId="0" borderId="15" xfId="0" applyNumberFormat="1" applyFont="1" applyFill="1" applyBorder="1" applyAlignment="1">
      <alignment horizontal="center" vertical="center" wrapText="1"/>
    </xf>
    <xf numFmtId="0" fontId="11" fillId="0" borderId="26" xfId="0" applyNumberFormat="1" applyFont="1" applyFill="1" applyBorder="1" applyAlignment="1">
      <alignment vertical="center" wrapText="1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7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3" fillId="0" borderId="36" xfId="0" applyNumberFormat="1" applyFont="1" applyFill="1" applyBorder="1" applyAlignment="1">
      <alignment horizontal="justify" vertical="center" wrapText="1"/>
    </xf>
    <xf numFmtId="49" fontId="13" fillId="0" borderId="29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right" vertical="center"/>
    </xf>
    <xf numFmtId="4" fontId="13" fillId="0" borderId="26" xfId="0" applyNumberFormat="1" applyFont="1" applyFill="1" applyBorder="1" applyAlignment="1">
      <alignment horizontal="right" vertical="center"/>
    </xf>
    <xf numFmtId="4" fontId="13" fillId="0" borderId="16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0" borderId="37" xfId="0" applyNumberFormat="1" applyFont="1" applyFill="1" applyBorder="1" applyAlignment="1">
      <alignment horizontal="justify" vertical="center"/>
    </xf>
    <xf numFmtId="0" fontId="12" fillId="0" borderId="22" xfId="0" applyNumberFormat="1" applyFont="1" applyFill="1" applyBorder="1" applyAlignment="1">
      <alignment vertical="center"/>
    </xf>
    <xf numFmtId="0" fontId="12" fillId="0" borderId="23" xfId="0" applyNumberFormat="1" applyFont="1" applyFill="1" applyBorder="1" applyAlignment="1">
      <alignment horizontal="center" vertical="center"/>
    </xf>
    <xf numFmtId="0" fontId="12" fillId="0" borderId="24" xfId="0" applyNumberFormat="1" applyFont="1" applyFill="1" applyBorder="1" applyAlignment="1">
      <alignment horizontal="right" vertical="center"/>
    </xf>
    <xf numFmtId="0" fontId="12" fillId="0" borderId="24" xfId="0" applyNumberFormat="1" applyFont="1" applyFill="1" applyBorder="1" applyAlignment="1">
      <alignment vertical="center"/>
    </xf>
    <xf numFmtId="0" fontId="12" fillId="0" borderId="25" xfId="0" applyNumberFormat="1" applyFont="1" applyFill="1" applyBorder="1" applyAlignment="1">
      <alignment vertical="center"/>
    </xf>
    <xf numFmtId="49" fontId="11" fillId="0" borderId="38" xfId="0" applyNumberFormat="1" applyFont="1" applyFill="1" applyBorder="1" applyAlignment="1">
      <alignment horizontal="justify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right" vertical="center"/>
    </xf>
    <xf numFmtId="4" fontId="11" fillId="0" borderId="20" xfId="0" applyNumberFormat="1" applyFont="1" applyFill="1" applyBorder="1" applyAlignment="1">
      <alignment horizontal="right" vertical="center"/>
    </xf>
    <xf numFmtId="4" fontId="11" fillId="0" borderId="30" xfId="0" applyNumberFormat="1" applyFont="1" applyFill="1" applyBorder="1" applyAlignment="1">
      <alignment horizontal="right" vertical="center"/>
    </xf>
    <xf numFmtId="165" fontId="11" fillId="0" borderId="38" xfId="0" applyNumberFormat="1" applyFont="1" applyFill="1" applyBorder="1" applyAlignment="1">
      <alignment horizontal="justify" vertical="center" wrapText="1"/>
    </xf>
    <xf numFmtId="0" fontId="12" fillId="0" borderId="6" xfId="0" applyNumberFormat="1" applyFont="1" applyFill="1" applyBorder="1" applyAlignment="1">
      <alignment horizontal="justify" vertical="center"/>
    </xf>
    <xf numFmtId="0" fontId="12" fillId="0" borderId="39" xfId="0" applyNumberFormat="1" applyFont="1" applyFill="1" applyBorder="1" applyAlignment="1">
      <alignment vertical="center"/>
    </xf>
    <xf numFmtId="0" fontId="12" fillId="0" borderId="39" xfId="0" applyNumberFormat="1" applyFont="1" applyFill="1" applyBorder="1" applyAlignment="1">
      <alignment horizontal="center" vertical="center"/>
    </xf>
    <xf numFmtId="0" fontId="12" fillId="0" borderId="39" xfId="0" applyNumberFormat="1" applyFont="1" applyFill="1" applyBorder="1" applyAlignment="1">
      <alignment horizontal="right" vertical="center"/>
    </xf>
    <xf numFmtId="49" fontId="11" fillId="0" borderId="30" xfId="0" applyNumberFormat="1" applyFont="1" applyFill="1" applyBorder="1" applyAlignment="1">
      <alignment horizontal="justify" vertical="center" wrapText="1"/>
    </xf>
    <xf numFmtId="49" fontId="11" fillId="0" borderId="40" xfId="0" applyNumberFormat="1" applyFont="1" applyFill="1" applyBorder="1" applyAlignment="1">
      <alignment horizontal="center" vertical="center" wrapText="1"/>
    </xf>
    <xf numFmtId="49" fontId="11" fillId="0" borderId="41" xfId="0" applyNumberFormat="1" applyFont="1" applyFill="1" applyBorder="1" applyAlignment="1">
      <alignment horizontal="center" vertical="center"/>
    </xf>
    <xf numFmtId="4" fontId="11" fillId="0" borderId="42" xfId="0" applyNumberFormat="1" applyFont="1" applyFill="1" applyBorder="1" applyAlignment="1">
      <alignment horizontal="right" vertical="center"/>
    </xf>
    <xf numFmtId="4" fontId="11" fillId="0" borderId="43" xfId="0" applyNumberFormat="1" applyFont="1" applyFill="1" applyBorder="1" applyAlignment="1">
      <alignment horizontal="right" vertical="center"/>
    </xf>
    <xf numFmtId="0" fontId="14" fillId="0" borderId="0" xfId="2" applyFont="1"/>
    <xf numFmtId="0" fontId="15" fillId="0" borderId="0" xfId="2" applyFont="1" applyAlignment="1">
      <alignment horizontal="center"/>
    </xf>
    <xf numFmtId="0" fontId="16" fillId="0" borderId="5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top" wrapText="1"/>
    </xf>
    <xf numFmtId="0" fontId="15" fillId="0" borderId="6" xfId="2" applyFont="1" applyBorder="1" applyAlignment="1">
      <alignment horizontal="center" vertical="top" wrapText="1"/>
    </xf>
    <xf numFmtId="0" fontId="15" fillId="0" borderId="27" xfId="2" applyFont="1" applyBorder="1" applyAlignment="1">
      <alignment horizontal="center" vertical="top" wrapText="1"/>
    </xf>
    <xf numFmtId="0" fontId="15" fillId="0" borderId="20" xfId="2" applyFont="1" applyBorder="1" applyAlignment="1">
      <alignment horizontal="center" vertical="top"/>
    </xf>
    <xf numFmtId="0" fontId="15" fillId="0" borderId="6" xfId="2" applyFont="1" applyBorder="1" applyAlignment="1">
      <alignment horizontal="center" vertical="top"/>
    </xf>
    <xf numFmtId="0" fontId="15" fillId="0" borderId="27" xfId="2" applyFont="1" applyBorder="1" applyAlignment="1">
      <alignment horizontal="center" vertical="top"/>
    </xf>
    <xf numFmtId="49" fontId="15" fillId="0" borderId="20" xfId="2" applyNumberFormat="1" applyFont="1" applyBorder="1" applyAlignment="1">
      <alignment horizontal="center"/>
    </xf>
    <xf numFmtId="49" fontId="15" fillId="0" borderId="6" xfId="2" applyNumberFormat="1" applyFont="1" applyBorder="1" applyAlignment="1">
      <alignment horizontal="center"/>
    </xf>
    <xf numFmtId="49" fontId="15" fillId="0" borderId="27" xfId="2" applyNumberFormat="1" applyFont="1" applyBorder="1" applyAlignment="1">
      <alignment horizontal="center"/>
    </xf>
    <xf numFmtId="4" fontId="15" fillId="0" borderId="20" xfId="2" applyNumberFormat="1" applyFont="1" applyBorder="1" applyAlignment="1">
      <alignment horizontal="center"/>
    </xf>
    <xf numFmtId="4" fontId="15" fillId="0" borderId="6" xfId="2" applyNumberFormat="1" applyFont="1" applyBorder="1" applyAlignment="1">
      <alignment horizontal="center"/>
    </xf>
    <xf numFmtId="4" fontId="15" fillId="0" borderId="27" xfId="2" applyNumberFormat="1" applyFont="1" applyBorder="1" applyAlignment="1">
      <alignment horizontal="center"/>
    </xf>
    <xf numFmtId="49" fontId="15" fillId="0" borderId="23" xfId="2" applyNumberFormat="1" applyFont="1" applyBorder="1" applyAlignment="1">
      <alignment horizontal="center"/>
    </xf>
    <xf numFmtId="49" fontId="15" fillId="0" borderId="50" xfId="2" applyNumberFormat="1" applyFont="1" applyBorder="1" applyAlignment="1">
      <alignment horizontal="center"/>
    </xf>
    <xf numFmtId="49" fontId="15" fillId="0" borderId="28" xfId="2" applyNumberFormat="1" applyFont="1" applyBorder="1" applyAlignment="1">
      <alignment horizontal="center"/>
    </xf>
    <xf numFmtId="4" fontId="17" fillId="0" borderId="23" xfId="2" applyNumberFormat="1" applyFont="1" applyBorder="1" applyAlignment="1">
      <alignment horizontal="center"/>
    </xf>
    <xf numFmtId="4" fontId="17" fillId="0" borderId="50" xfId="2" applyNumberFormat="1" applyFont="1" applyBorder="1" applyAlignment="1">
      <alignment horizontal="center"/>
    </xf>
    <xf numFmtId="4" fontId="17" fillId="0" borderId="28" xfId="2" applyNumberFormat="1" applyFont="1" applyBorder="1" applyAlignment="1">
      <alignment horizontal="center"/>
    </xf>
    <xf numFmtId="4" fontId="15" fillId="0" borderId="23" xfId="2" applyNumberFormat="1" applyFont="1" applyBorder="1" applyAlignment="1">
      <alignment horizontal="center"/>
    </xf>
    <xf numFmtId="4" fontId="15" fillId="0" borderId="50" xfId="2" applyNumberFormat="1" applyFont="1" applyBorder="1" applyAlignment="1">
      <alignment horizontal="center"/>
    </xf>
    <xf numFmtId="4" fontId="15" fillId="0" borderId="28" xfId="2" applyNumberFormat="1" applyFont="1" applyBorder="1" applyAlignment="1">
      <alignment horizontal="center"/>
    </xf>
    <xf numFmtId="49" fontId="15" fillId="0" borderId="26" xfId="2" applyNumberFormat="1" applyFont="1" applyBorder="1" applyAlignment="1">
      <alignment horizontal="center"/>
    </xf>
    <xf numFmtId="49" fontId="15" fillId="0" borderId="5" xfId="2" applyNumberFormat="1" applyFont="1" applyBorder="1" applyAlignment="1">
      <alignment horizontal="center"/>
    </xf>
    <xf numFmtId="49" fontId="15" fillId="0" borderId="29" xfId="2" applyNumberFormat="1" applyFont="1" applyBorder="1" applyAlignment="1">
      <alignment horizontal="center"/>
    </xf>
    <xf numFmtId="4" fontId="17" fillId="0" borderId="26" xfId="2" applyNumberFormat="1" applyFont="1" applyBorder="1" applyAlignment="1">
      <alignment horizontal="center"/>
    </xf>
    <xf numFmtId="4" fontId="17" fillId="0" borderId="5" xfId="2" applyNumberFormat="1" applyFont="1" applyBorder="1" applyAlignment="1">
      <alignment horizontal="center"/>
    </xf>
    <xf numFmtId="4" fontId="17" fillId="0" borderId="29" xfId="2" applyNumberFormat="1" applyFont="1" applyBorder="1" applyAlignment="1">
      <alignment horizontal="center"/>
    </xf>
    <xf numFmtId="4" fontId="15" fillId="0" borderId="26" xfId="2" applyNumberFormat="1" applyFont="1" applyBorder="1" applyAlignment="1">
      <alignment horizontal="center"/>
    </xf>
    <xf numFmtId="4" fontId="15" fillId="0" borderId="5" xfId="2" applyNumberFormat="1" applyFont="1" applyBorder="1" applyAlignment="1">
      <alignment horizontal="center"/>
    </xf>
    <xf numFmtId="4" fontId="15" fillId="0" borderId="29" xfId="2" applyNumberFormat="1" applyFont="1" applyBorder="1" applyAlignment="1">
      <alignment horizontal="center"/>
    </xf>
    <xf numFmtId="49" fontId="15" fillId="0" borderId="20" xfId="2" applyNumberFormat="1" applyFont="1" applyBorder="1" applyAlignment="1">
      <alignment horizontal="center" wrapText="1"/>
    </xf>
    <xf numFmtId="49" fontId="15" fillId="0" borderId="6" xfId="2" applyNumberFormat="1" applyFont="1" applyBorder="1" applyAlignment="1">
      <alignment horizontal="center" wrapText="1"/>
    </xf>
    <xf numFmtId="49" fontId="15" fillId="0" borderId="27" xfId="2" applyNumberFormat="1" applyFont="1" applyBorder="1" applyAlignment="1">
      <alignment horizontal="center" wrapText="1"/>
    </xf>
    <xf numFmtId="49" fontId="15" fillId="0" borderId="20" xfId="2" applyNumberFormat="1" applyFont="1" applyBorder="1" applyAlignment="1">
      <alignment horizontal="left"/>
    </xf>
    <xf numFmtId="49" fontId="15" fillId="0" borderId="6" xfId="2" applyNumberFormat="1" applyFont="1" applyBorder="1" applyAlignment="1">
      <alignment horizontal="left"/>
    </xf>
    <xf numFmtId="49" fontId="15" fillId="0" borderId="27" xfId="2" applyNumberFormat="1" applyFont="1" applyBorder="1" applyAlignment="1">
      <alignment horizontal="left"/>
    </xf>
    <xf numFmtId="4" fontId="18" fillId="0" borderId="23" xfId="2" applyNumberFormat="1" applyFont="1" applyBorder="1" applyAlignment="1">
      <alignment horizontal="center"/>
    </xf>
    <xf numFmtId="4" fontId="18" fillId="0" borderId="50" xfId="2" applyNumberFormat="1" applyFont="1" applyBorder="1" applyAlignment="1">
      <alignment horizontal="center"/>
    </xf>
    <xf numFmtId="4" fontId="18" fillId="0" borderId="28" xfId="2" applyNumberFormat="1" applyFont="1" applyBorder="1" applyAlignment="1">
      <alignment horizontal="center"/>
    </xf>
    <xf numFmtId="4" fontId="15" fillId="2" borderId="20" xfId="2" applyNumberFormat="1" applyFont="1" applyFill="1" applyBorder="1" applyAlignment="1">
      <alignment horizontal="center"/>
    </xf>
    <xf numFmtId="4" fontId="15" fillId="2" borderId="6" xfId="2" applyNumberFormat="1" applyFont="1" applyFill="1" applyBorder="1" applyAlignment="1">
      <alignment horizontal="center"/>
    </xf>
    <xf numFmtId="4" fontId="15" fillId="2" borderId="27" xfId="2" applyNumberFormat="1" applyFont="1" applyFill="1" applyBorder="1" applyAlignment="1">
      <alignment horizontal="center"/>
    </xf>
    <xf numFmtId="0" fontId="15" fillId="0" borderId="0" xfId="2" applyFont="1" applyAlignment="1">
      <alignment horizontal="left" wrapText="1"/>
    </xf>
    <xf numFmtId="49" fontId="15" fillId="0" borderId="0" xfId="2" applyNumberFormat="1" applyFont="1" applyAlignment="1">
      <alignment horizontal="center"/>
    </xf>
    <xf numFmtId="4" fontId="15" fillId="0" borderId="0" xfId="2" applyNumberFormat="1" applyFont="1" applyAlignment="1">
      <alignment horizontal="center"/>
    </xf>
    <xf numFmtId="0" fontId="15" fillId="0" borderId="0" xfId="2" applyFont="1" applyAlignment="1">
      <alignment vertical="center" wrapText="1"/>
    </xf>
    <xf numFmtId="0" fontId="19" fillId="0" borderId="0" xfId="2" applyFont="1" applyAlignment="1">
      <alignment horizontal="left"/>
    </xf>
    <xf numFmtId="0" fontId="14" fillId="0" borderId="0" xfId="2" applyFont="1" applyAlignment="1">
      <alignment horizontal="center"/>
    </xf>
    <xf numFmtId="0" fontId="15" fillId="0" borderId="5" xfId="2" applyFont="1" applyBorder="1" applyAlignment="1">
      <alignment horizontal="center"/>
    </xf>
    <xf numFmtId="0" fontId="15" fillId="0" borderId="0" xfId="2" applyFont="1"/>
    <xf numFmtId="0" fontId="19" fillId="0" borderId="50" xfId="2" applyFont="1" applyBorder="1" applyAlignment="1">
      <alignment horizontal="center" vertical="top"/>
    </xf>
    <xf numFmtId="0" fontId="19" fillId="0" borderId="0" xfId="2" applyFont="1" applyAlignment="1">
      <alignment horizontal="center"/>
    </xf>
    <xf numFmtId="0" fontId="19" fillId="0" borderId="0" xfId="2" applyFont="1"/>
    <xf numFmtId="0" fontId="20" fillId="0" borderId="0" xfId="2" applyFont="1"/>
    <xf numFmtId="0" fontId="15" fillId="0" borderId="44" xfId="2" applyFont="1" applyBorder="1" applyAlignment="1">
      <alignment horizontal="justify" vertical="center" wrapText="1"/>
    </xf>
    <xf numFmtId="0" fontId="15" fillId="0" borderId="45" xfId="2" applyFont="1" applyBorder="1" applyAlignment="1">
      <alignment horizontal="justify" vertical="center" wrapText="1"/>
    </xf>
    <xf numFmtId="0" fontId="15" fillId="0" borderId="46" xfId="2" applyFont="1" applyBorder="1" applyAlignment="1">
      <alignment horizontal="justify" vertical="center" wrapText="1"/>
    </xf>
    <xf numFmtId="0" fontId="15" fillId="0" borderId="47" xfId="2" applyFont="1" applyBorder="1" applyAlignment="1">
      <alignment horizontal="justify" vertical="center" wrapText="1"/>
    </xf>
    <xf numFmtId="0" fontId="15" fillId="0" borderId="48" xfId="2" applyFont="1" applyBorder="1" applyAlignment="1">
      <alignment horizontal="justify" vertical="center" wrapText="1"/>
    </xf>
    <xf numFmtId="0" fontId="15" fillId="0" borderId="49" xfId="2" applyFont="1" applyBorder="1" applyAlignment="1">
      <alignment horizontal="justify" vertical="center" wrapText="1"/>
    </xf>
    <xf numFmtId="0" fontId="15" fillId="0" borderId="51" xfId="2" applyFont="1" applyBorder="1" applyAlignment="1">
      <alignment horizontal="justify" vertical="center" wrapText="1"/>
    </xf>
    <xf numFmtId="0" fontId="15" fillId="0" borderId="52" xfId="2" applyFont="1" applyBorder="1" applyAlignment="1">
      <alignment horizontal="justify" vertical="center" wrapText="1"/>
    </xf>
    <xf numFmtId="0" fontId="15" fillId="0" borderId="53" xfId="2" applyFont="1" applyBorder="1" applyAlignment="1">
      <alignment horizontal="justify" vertical="center" wrapText="1"/>
    </xf>
    <xf numFmtId="0" fontId="15" fillId="0" borderId="54" xfId="2" applyFont="1" applyBorder="1" applyAlignment="1">
      <alignment horizontal="justify" vertical="center" wrapText="1"/>
    </xf>
    <xf numFmtId="0" fontId="15" fillId="0" borderId="55" xfId="2" applyFont="1" applyBorder="1" applyAlignment="1">
      <alignment horizontal="justify" vertical="center" wrapText="1"/>
    </xf>
    <xf numFmtId="0" fontId="15" fillId="0" borderId="56" xfId="2" applyFont="1" applyBorder="1" applyAlignment="1">
      <alignment horizontal="justify" vertical="center" wrapText="1"/>
    </xf>
    <xf numFmtId="0" fontId="15" fillId="0" borderId="54" xfId="2" applyFont="1" applyBorder="1" applyAlignment="1">
      <alignment horizontal="justify"/>
    </xf>
    <xf numFmtId="0" fontId="15" fillId="0" borderId="55" xfId="2" applyFont="1" applyBorder="1" applyAlignment="1">
      <alignment horizontal="justify"/>
    </xf>
    <xf numFmtId="0" fontId="15" fillId="0" borderId="56" xfId="2" applyFont="1" applyBorder="1" applyAlignment="1">
      <alignment horizontal="justify"/>
    </xf>
    <xf numFmtId="0" fontId="15" fillId="0" borderId="54" xfId="2" applyFont="1" applyBorder="1" applyAlignment="1">
      <alignment horizontal="justify" wrapText="1"/>
    </xf>
    <xf numFmtId="0" fontId="15" fillId="0" borderId="55" xfId="2" applyFont="1" applyBorder="1" applyAlignment="1">
      <alignment horizontal="justify" wrapText="1"/>
    </xf>
    <xf numFmtId="0" fontId="15" fillId="0" borderId="56" xfId="2" applyFont="1" applyBorder="1" applyAlignment="1">
      <alignment horizontal="justify" wrapText="1"/>
    </xf>
    <xf numFmtId="0" fontId="15" fillId="0" borderId="57" xfId="2" applyFont="1" applyBorder="1" applyAlignment="1">
      <alignment horizontal="justify" wrapText="1"/>
    </xf>
    <xf numFmtId="0" fontId="15" fillId="0" borderId="58" xfId="2" applyFont="1" applyBorder="1" applyAlignment="1">
      <alignment horizontal="justify" wrapText="1"/>
    </xf>
    <xf numFmtId="0" fontId="15" fillId="0" borderId="59" xfId="2" applyFont="1" applyBorder="1" applyAlignment="1">
      <alignment horizontal="justify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7"/>
  <sheetViews>
    <sheetView showGridLines="0" tabSelected="1" zoomScale="40" zoomScaleNormal="40" zoomScaleSheetLayoutView="40" workbookViewId="0">
      <selection activeCell="A25" sqref="A25"/>
    </sheetView>
  </sheetViews>
  <sheetFormatPr defaultRowHeight="26.25" x14ac:dyDescent="0.4"/>
  <cols>
    <col min="1" max="1" width="125.7109375" style="62" customWidth="1"/>
    <col min="2" max="2" width="14.7109375" style="54" customWidth="1"/>
    <col min="3" max="3" width="49.42578125" style="53" customWidth="1"/>
    <col min="4" max="4" width="42.28515625" style="53" customWidth="1"/>
    <col min="5" max="5" width="41.42578125" style="55" customWidth="1"/>
    <col min="6" max="6" width="42.85546875" style="53" customWidth="1"/>
    <col min="7" max="16384" width="9.140625" style="1"/>
  </cols>
  <sheetData>
    <row r="1" spans="1:6" s="7" customFormat="1" x14ac:dyDescent="0.2">
      <c r="A1" s="79"/>
      <c r="B1" s="79"/>
      <c r="C1" s="79"/>
      <c r="D1" s="79"/>
      <c r="E1" s="5"/>
      <c r="F1" s="6"/>
    </row>
    <row r="2" spans="1:6" s="7" customFormat="1" ht="31.5" thickBot="1" x14ac:dyDescent="0.25">
      <c r="A2" s="78" t="s">
        <v>0</v>
      </c>
      <c r="B2" s="78"/>
      <c r="C2" s="78"/>
      <c r="D2" s="78"/>
      <c r="E2" s="8"/>
      <c r="F2" s="9" t="s">
        <v>1</v>
      </c>
    </row>
    <row r="3" spans="1:6" s="7" customFormat="1" ht="30.75" x14ac:dyDescent="0.2">
      <c r="A3" s="56"/>
      <c r="B3" s="11"/>
      <c r="C3" s="10"/>
      <c r="D3" s="10"/>
      <c r="E3" s="12" t="s">
        <v>2</v>
      </c>
      <c r="F3" s="13" t="s">
        <v>3</v>
      </c>
    </row>
    <row r="4" spans="1:6" s="7" customFormat="1" ht="30.75" x14ac:dyDescent="0.2">
      <c r="A4" s="80" t="s">
        <v>406</v>
      </c>
      <c r="B4" s="80"/>
      <c r="C4" s="80"/>
      <c r="D4" s="80"/>
      <c r="E4" s="8" t="s">
        <v>4</v>
      </c>
      <c r="F4" s="14">
        <v>45537</v>
      </c>
    </row>
    <row r="5" spans="1:6" s="7" customFormat="1" ht="30.75" x14ac:dyDescent="0.2">
      <c r="A5" s="57"/>
      <c r="B5" s="16"/>
      <c r="C5" s="15"/>
      <c r="D5" s="15"/>
      <c r="E5" s="8" t="s">
        <v>6</v>
      </c>
      <c r="F5" s="17" t="s">
        <v>16</v>
      </c>
    </row>
    <row r="6" spans="1:6" s="7" customFormat="1" ht="30.75" x14ac:dyDescent="0.2">
      <c r="A6" s="58" t="s">
        <v>7</v>
      </c>
      <c r="B6" s="81" t="s">
        <v>13</v>
      </c>
      <c r="C6" s="82"/>
      <c r="D6" s="82"/>
      <c r="E6" s="8" t="s">
        <v>8</v>
      </c>
      <c r="F6" s="17" t="s">
        <v>17</v>
      </c>
    </row>
    <row r="7" spans="1:6" s="7" customFormat="1" ht="30.75" x14ac:dyDescent="0.2">
      <c r="A7" s="59" t="s">
        <v>9</v>
      </c>
      <c r="B7" s="83" t="s">
        <v>14</v>
      </c>
      <c r="C7" s="83"/>
      <c r="D7" s="83"/>
      <c r="E7" s="8" t="s">
        <v>10</v>
      </c>
      <c r="F7" s="19" t="s">
        <v>18</v>
      </c>
    </row>
    <row r="8" spans="1:6" s="7" customFormat="1" ht="30.75" x14ac:dyDescent="0.2">
      <c r="A8" s="58" t="s">
        <v>332</v>
      </c>
      <c r="B8" s="20"/>
      <c r="C8" s="18"/>
      <c r="D8" s="21"/>
      <c r="E8" s="8"/>
      <c r="F8" s="17"/>
    </row>
    <row r="9" spans="1:6" s="7" customFormat="1" ht="31.5" thickBot="1" x14ac:dyDescent="0.25">
      <c r="A9" s="58" t="s">
        <v>15</v>
      </c>
      <c r="B9" s="20"/>
      <c r="C9" s="22"/>
      <c r="D9" s="21"/>
      <c r="E9" s="8" t="s">
        <v>11</v>
      </c>
      <c r="F9" s="23" t="s">
        <v>12</v>
      </c>
    </row>
    <row r="10" spans="1:6" s="7" customFormat="1" ht="30.75" thickBot="1" x14ac:dyDescent="0.25">
      <c r="A10" s="78" t="s">
        <v>19</v>
      </c>
      <c r="B10" s="78"/>
      <c r="C10" s="78"/>
      <c r="D10" s="78"/>
      <c r="E10" s="24"/>
      <c r="F10" s="25"/>
    </row>
    <row r="11" spans="1:6" ht="12.75" x14ac:dyDescent="0.2">
      <c r="A11" s="69" t="s">
        <v>20</v>
      </c>
      <c r="B11" s="63" t="s">
        <v>21</v>
      </c>
      <c r="C11" s="63" t="s">
        <v>22</v>
      </c>
      <c r="D11" s="66" t="s">
        <v>23</v>
      </c>
      <c r="E11" s="75" t="s">
        <v>24</v>
      </c>
      <c r="F11" s="72" t="s">
        <v>25</v>
      </c>
    </row>
    <row r="12" spans="1:6" ht="12.75" x14ac:dyDescent="0.2">
      <c r="A12" s="70"/>
      <c r="B12" s="64"/>
      <c r="C12" s="64"/>
      <c r="D12" s="67"/>
      <c r="E12" s="76"/>
      <c r="F12" s="73"/>
    </row>
    <row r="13" spans="1:6" ht="12.75" x14ac:dyDescent="0.2">
      <c r="A13" s="70"/>
      <c r="B13" s="64"/>
      <c r="C13" s="64"/>
      <c r="D13" s="67"/>
      <c r="E13" s="76"/>
      <c r="F13" s="73"/>
    </row>
    <row r="14" spans="1:6" ht="12.75" x14ac:dyDescent="0.2">
      <c r="A14" s="70"/>
      <c r="B14" s="64"/>
      <c r="C14" s="64"/>
      <c r="D14" s="67"/>
      <c r="E14" s="76"/>
      <c r="F14" s="73"/>
    </row>
    <row r="15" spans="1:6" ht="12.75" x14ac:dyDescent="0.2">
      <c r="A15" s="70"/>
      <c r="B15" s="64"/>
      <c r="C15" s="64"/>
      <c r="D15" s="67"/>
      <c r="E15" s="76"/>
      <c r="F15" s="73"/>
    </row>
    <row r="16" spans="1:6" ht="12.75" x14ac:dyDescent="0.2">
      <c r="A16" s="70"/>
      <c r="B16" s="64"/>
      <c r="C16" s="64"/>
      <c r="D16" s="67"/>
      <c r="E16" s="76"/>
      <c r="F16" s="73"/>
    </row>
    <row r="17" spans="1:6" s="4" customFormat="1" ht="30" x14ac:dyDescent="0.4">
      <c r="A17" s="71"/>
      <c r="B17" s="65"/>
      <c r="C17" s="65"/>
      <c r="D17" s="68"/>
      <c r="E17" s="77"/>
      <c r="F17" s="74"/>
    </row>
    <row r="18" spans="1:6" ht="27" thickBot="1" x14ac:dyDescent="0.25">
      <c r="A18" s="60">
        <v>1</v>
      </c>
      <c r="B18" s="26">
        <v>2</v>
      </c>
      <c r="C18" s="27">
        <v>3</v>
      </c>
      <c r="D18" s="28" t="s">
        <v>26</v>
      </c>
      <c r="E18" s="29" t="s">
        <v>27</v>
      </c>
      <c r="F18" s="30" t="s">
        <v>28</v>
      </c>
    </row>
    <row r="19" spans="1:6" ht="35.25" x14ac:dyDescent="0.2">
      <c r="A19" s="84" t="s">
        <v>29</v>
      </c>
      <c r="B19" s="31" t="s">
        <v>30</v>
      </c>
      <c r="C19" s="32" t="s">
        <v>31</v>
      </c>
      <c r="D19" s="33">
        <f>D21+D199</f>
        <v>722472700</v>
      </c>
      <c r="E19" s="34">
        <f>E21+E199</f>
        <v>359880933.84000003</v>
      </c>
      <c r="F19" s="33">
        <f>IF(OR(D19="-",IF(E19="-",0,E19)&gt;=IF(D19="-",0,D19)),"-",IF(D19="-",0,D19)-IF(E19="-",0,E19))</f>
        <v>362591766.15999997</v>
      </c>
    </row>
    <row r="20" spans="1:6" ht="30.75" x14ac:dyDescent="0.2">
      <c r="A20" s="84" t="s">
        <v>32</v>
      </c>
      <c r="B20" s="35"/>
      <c r="C20" s="36"/>
      <c r="D20" s="37"/>
      <c r="E20" s="38"/>
      <c r="F20" s="39"/>
    </row>
    <row r="21" spans="1:6" ht="35.25" x14ac:dyDescent="0.2">
      <c r="A21" s="84" t="s">
        <v>33</v>
      </c>
      <c r="B21" s="40" t="s">
        <v>30</v>
      </c>
      <c r="C21" s="41" t="s">
        <v>34</v>
      </c>
      <c r="D21" s="34">
        <f>D22+D59+D83+D120+D136+D140+D160+D184+D69</f>
        <v>189633600</v>
      </c>
      <c r="E21" s="34">
        <f>E22+E59+E83+E120+E136+E140+E160+E184+E69+E116</f>
        <v>107602506.31999999</v>
      </c>
      <c r="F21" s="42">
        <f t="shared" ref="F21:F83" si="0">IF(OR(D21="-",IF(E21="-",0,E21)&gt;=IF(D21="-",0,D21)),"-",IF(D21="-",0,D21)-IF(E21="-",0,E21))</f>
        <v>82031093.680000007</v>
      </c>
    </row>
    <row r="22" spans="1:6" ht="35.25" x14ac:dyDescent="0.2">
      <c r="A22" s="84" t="s">
        <v>35</v>
      </c>
      <c r="B22" s="43" t="s">
        <v>30</v>
      </c>
      <c r="C22" s="44" t="s">
        <v>152</v>
      </c>
      <c r="D22" s="45">
        <f>D23</f>
        <v>88901500</v>
      </c>
      <c r="E22" s="45">
        <f>E23</f>
        <v>64372434.469999991</v>
      </c>
      <c r="F22" s="46">
        <f t="shared" si="0"/>
        <v>24529065.530000009</v>
      </c>
    </row>
    <row r="23" spans="1:6" ht="35.25" x14ac:dyDescent="0.2">
      <c r="A23" s="84" t="s">
        <v>36</v>
      </c>
      <c r="B23" s="43" t="s">
        <v>30</v>
      </c>
      <c r="C23" s="44" t="s">
        <v>153</v>
      </c>
      <c r="D23" s="47">
        <f>FIO+D32</f>
        <v>88901500</v>
      </c>
      <c r="E23" s="45">
        <f>E24+E32+E40+E45+E47+E50+E55+E53+E57</f>
        <v>64372434.469999991</v>
      </c>
      <c r="F23" s="46">
        <f t="shared" si="0"/>
        <v>24529065.530000009</v>
      </c>
    </row>
    <row r="24" spans="1:6" ht="153.75" x14ac:dyDescent="0.2">
      <c r="A24" s="84" t="s">
        <v>407</v>
      </c>
      <c r="B24" s="43" t="s">
        <v>30</v>
      </c>
      <c r="C24" s="44" t="s">
        <v>154</v>
      </c>
      <c r="D24" s="47">
        <v>88053100</v>
      </c>
      <c r="E24" s="45">
        <f>E25+E27</f>
        <v>57809440.780000001</v>
      </c>
      <c r="F24" s="46">
        <f t="shared" si="0"/>
        <v>30243659.219999999</v>
      </c>
    </row>
    <row r="25" spans="1:6" ht="246" x14ac:dyDescent="0.2">
      <c r="A25" s="85" t="s">
        <v>408</v>
      </c>
      <c r="B25" s="43" t="s">
        <v>30</v>
      </c>
      <c r="C25" s="44" t="s">
        <v>155</v>
      </c>
      <c r="D25" s="47" t="s">
        <v>37</v>
      </c>
      <c r="E25" s="45">
        <v>57773783.520000003</v>
      </c>
      <c r="F25" s="46" t="str">
        <f t="shared" si="0"/>
        <v>-</v>
      </c>
    </row>
    <row r="26" spans="1:6" ht="184.5" hidden="1" x14ac:dyDescent="0.2">
      <c r="A26" s="85" t="s">
        <v>38</v>
      </c>
      <c r="B26" s="43" t="s">
        <v>30</v>
      </c>
      <c r="C26" s="44" t="s">
        <v>156</v>
      </c>
      <c r="D26" s="47" t="s">
        <v>37</v>
      </c>
      <c r="E26" s="45">
        <v>0</v>
      </c>
      <c r="F26" s="46" t="str">
        <f t="shared" si="0"/>
        <v>-</v>
      </c>
    </row>
    <row r="27" spans="1:6" ht="246" x14ac:dyDescent="0.2">
      <c r="A27" s="85" t="s">
        <v>409</v>
      </c>
      <c r="B27" s="43" t="s">
        <v>30</v>
      </c>
      <c r="C27" s="44" t="s">
        <v>157</v>
      </c>
      <c r="D27" s="47" t="s">
        <v>37</v>
      </c>
      <c r="E27" s="45">
        <v>35657.26</v>
      </c>
      <c r="F27" s="46" t="str">
        <f t="shared" si="0"/>
        <v>-</v>
      </c>
    </row>
    <row r="28" spans="1:6" ht="184.5" hidden="1" x14ac:dyDescent="0.2">
      <c r="A28" s="85" t="s">
        <v>136</v>
      </c>
      <c r="B28" s="43" t="s">
        <v>30</v>
      </c>
      <c r="C28" s="44" t="s">
        <v>158</v>
      </c>
      <c r="D28" s="47" t="s">
        <v>37</v>
      </c>
      <c r="E28" s="45">
        <v>0</v>
      </c>
      <c r="F28" s="46" t="str">
        <f t="shared" si="0"/>
        <v>-</v>
      </c>
    </row>
    <row r="29" spans="1:6" s="2" customFormat="1" ht="184.5" hidden="1" x14ac:dyDescent="0.2">
      <c r="A29" s="86" t="s">
        <v>144</v>
      </c>
      <c r="B29" s="48" t="s">
        <v>30</v>
      </c>
      <c r="C29" s="49" t="s">
        <v>158</v>
      </c>
      <c r="D29" s="45" t="s">
        <v>37</v>
      </c>
      <c r="E29" s="45">
        <v>0</v>
      </c>
      <c r="F29" s="50" t="str">
        <f t="shared" si="0"/>
        <v>-</v>
      </c>
    </row>
    <row r="30" spans="1:6" s="2" customFormat="1" ht="35.25" hidden="1" x14ac:dyDescent="0.2">
      <c r="A30" s="86"/>
      <c r="B30" s="48"/>
      <c r="C30" s="44" t="s">
        <v>158</v>
      </c>
      <c r="D30" s="47" t="s">
        <v>37</v>
      </c>
      <c r="E30" s="45">
        <v>0</v>
      </c>
      <c r="F30" s="50" t="str">
        <f t="shared" si="0"/>
        <v>-</v>
      </c>
    </row>
    <row r="31" spans="1:6" s="2" customFormat="1" ht="184.5" hidden="1" x14ac:dyDescent="0.2">
      <c r="A31" s="85" t="s">
        <v>144</v>
      </c>
      <c r="B31" s="43" t="s">
        <v>30</v>
      </c>
      <c r="C31" s="44" t="s">
        <v>158</v>
      </c>
      <c r="D31" s="47" t="s">
        <v>37</v>
      </c>
      <c r="E31" s="45">
        <v>0</v>
      </c>
      <c r="F31" s="50" t="str">
        <f t="shared" si="0"/>
        <v>-</v>
      </c>
    </row>
    <row r="32" spans="1:6" ht="219.75" customHeight="1" x14ac:dyDescent="0.2">
      <c r="A32" s="85" t="s">
        <v>39</v>
      </c>
      <c r="B32" s="43" t="s">
        <v>30</v>
      </c>
      <c r="C32" s="44" t="s">
        <v>159</v>
      </c>
      <c r="D32" s="47">
        <v>848400</v>
      </c>
      <c r="E32" s="45">
        <f>E33+E34+E35+E36+E37+E38+E39</f>
        <v>610044.5</v>
      </c>
      <c r="F32" s="46">
        <f t="shared" si="0"/>
        <v>238355.5</v>
      </c>
    </row>
    <row r="33" spans="1:6" ht="277.5" customHeight="1" x14ac:dyDescent="0.2">
      <c r="A33" s="85" t="s">
        <v>40</v>
      </c>
      <c r="B33" s="43" t="s">
        <v>30</v>
      </c>
      <c r="C33" s="44" t="s">
        <v>160</v>
      </c>
      <c r="D33" s="47" t="s">
        <v>37</v>
      </c>
      <c r="E33" s="45">
        <v>610044.5</v>
      </c>
      <c r="F33" s="46" t="str">
        <f t="shared" si="0"/>
        <v>-</v>
      </c>
    </row>
    <row r="34" spans="1:6" ht="276.75" hidden="1" x14ac:dyDescent="0.2">
      <c r="A34" s="85" t="s">
        <v>41</v>
      </c>
      <c r="B34" s="43" t="s">
        <v>30</v>
      </c>
      <c r="C34" s="44" t="s">
        <v>161</v>
      </c>
      <c r="D34" s="47" t="s">
        <v>37</v>
      </c>
      <c r="E34" s="45">
        <v>0</v>
      </c>
      <c r="F34" s="46" t="str">
        <f t="shared" si="0"/>
        <v>-</v>
      </c>
    </row>
    <row r="35" spans="1:6" ht="307.5" hidden="1" x14ac:dyDescent="0.2">
      <c r="A35" s="85" t="s">
        <v>42</v>
      </c>
      <c r="B35" s="43" t="s">
        <v>30</v>
      </c>
      <c r="C35" s="44" t="s">
        <v>162</v>
      </c>
      <c r="D35" s="47" t="s">
        <v>37</v>
      </c>
      <c r="E35" s="45">
        <v>0</v>
      </c>
      <c r="F35" s="46" t="str">
        <f t="shared" si="0"/>
        <v>-</v>
      </c>
    </row>
    <row r="36" spans="1:6" ht="246" hidden="1" x14ac:dyDescent="0.2">
      <c r="A36" s="85" t="s">
        <v>143</v>
      </c>
      <c r="B36" s="43"/>
      <c r="C36" s="44" t="s">
        <v>142</v>
      </c>
      <c r="D36" s="47" t="s">
        <v>37</v>
      </c>
      <c r="E36" s="45">
        <v>0</v>
      </c>
      <c r="F36" s="46"/>
    </row>
    <row r="37" spans="1:6" s="2" customFormat="1" ht="307.5" hidden="1" x14ac:dyDescent="0.2">
      <c r="A37" s="86" t="s">
        <v>279</v>
      </c>
      <c r="B37" s="48" t="s">
        <v>30</v>
      </c>
      <c r="C37" s="49" t="s">
        <v>162</v>
      </c>
      <c r="D37" s="45" t="s">
        <v>37</v>
      </c>
      <c r="E37" s="45">
        <v>0</v>
      </c>
      <c r="F37" s="50" t="s">
        <v>37</v>
      </c>
    </row>
    <row r="38" spans="1:6" s="2" customFormat="1" ht="307.5" hidden="1" x14ac:dyDescent="0.2">
      <c r="A38" s="86" t="s">
        <v>42</v>
      </c>
      <c r="B38" s="48" t="s">
        <v>30</v>
      </c>
      <c r="C38" s="49" t="s">
        <v>162</v>
      </c>
      <c r="D38" s="45" t="s">
        <v>37</v>
      </c>
      <c r="E38" s="45">
        <v>0</v>
      </c>
      <c r="F38" s="50"/>
    </row>
    <row r="39" spans="1:6" s="2" customFormat="1" ht="246" hidden="1" x14ac:dyDescent="0.2">
      <c r="A39" s="86" t="s">
        <v>307</v>
      </c>
      <c r="B39" s="48" t="s">
        <v>30</v>
      </c>
      <c r="C39" s="49" t="s">
        <v>308</v>
      </c>
      <c r="D39" s="45" t="s">
        <v>37</v>
      </c>
      <c r="E39" s="45">
        <v>0</v>
      </c>
      <c r="F39" s="50"/>
    </row>
    <row r="40" spans="1:6" ht="92.25" x14ac:dyDescent="0.2">
      <c r="A40" s="84" t="s">
        <v>43</v>
      </c>
      <c r="B40" s="43" t="s">
        <v>30</v>
      </c>
      <c r="C40" s="44" t="s">
        <v>163</v>
      </c>
      <c r="D40" s="47" t="s">
        <v>37</v>
      </c>
      <c r="E40" s="45">
        <f>E41+E42+E43+E44</f>
        <v>1232509.51</v>
      </c>
      <c r="F40" s="46" t="str">
        <f t="shared" si="0"/>
        <v>-</v>
      </c>
    </row>
    <row r="41" spans="1:6" ht="153.75" x14ac:dyDescent="0.2">
      <c r="A41" s="84" t="s">
        <v>44</v>
      </c>
      <c r="B41" s="43" t="s">
        <v>30</v>
      </c>
      <c r="C41" s="44" t="s">
        <v>164</v>
      </c>
      <c r="D41" s="47" t="s">
        <v>37</v>
      </c>
      <c r="E41" s="45">
        <v>1228910.03</v>
      </c>
      <c r="F41" s="46" t="str">
        <f t="shared" si="0"/>
        <v>-</v>
      </c>
    </row>
    <row r="42" spans="1:6" ht="123" hidden="1" x14ac:dyDescent="0.2">
      <c r="A42" s="84" t="s">
        <v>45</v>
      </c>
      <c r="B42" s="43" t="s">
        <v>30</v>
      </c>
      <c r="C42" s="44" t="s">
        <v>165</v>
      </c>
      <c r="D42" s="47" t="s">
        <v>37</v>
      </c>
      <c r="E42" s="45">
        <v>0</v>
      </c>
      <c r="F42" s="46" t="str">
        <f t="shared" si="0"/>
        <v>-</v>
      </c>
    </row>
    <row r="43" spans="1:6" ht="156" customHeight="1" x14ac:dyDescent="0.2">
      <c r="A43" s="84" t="s">
        <v>46</v>
      </c>
      <c r="B43" s="43" t="s">
        <v>30</v>
      </c>
      <c r="C43" s="44" t="s">
        <v>166</v>
      </c>
      <c r="D43" s="47" t="s">
        <v>37</v>
      </c>
      <c r="E43" s="45">
        <v>3599.48</v>
      </c>
      <c r="F43" s="46" t="str">
        <f t="shared" si="0"/>
        <v>-</v>
      </c>
    </row>
    <row r="44" spans="1:6" ht="123" hidden="1" x14ac:dyDescent="0.2">
      <c r="A44" s="84" t="s">
        <v>47</v>
      </c>
      <c r="B44" s="43" t="s">
        <v>30</v>
      </c>
      <c r="C44" s="44" t="s">
        <v>167</v>
      </c>
      <c r="D44" s="47" t="s">
        <v>37</v>
      </c>
      <c r="E44" s="45">
        <v>0</v>
      </c>
      <c r="F44" s="46" t="str">
        <f t="shared" si="0"/>
        <v>-</v>
      </c>
    </row>
    <row r="45" spans="1:6" s="2" customFormat="1" ht="123" hidden="1" x14ac:dyDescent="0.2">
      <c r="A45" s="87" t="s">
        <v>137</v>
      </c>
      <c r="B45" s="48" t="s">
        <v>30</v>
      </c>
      <c r="C45" s="49" t="s">
        <v>168</v>
      </c>
      <c r="D45" s="45" t="s">
        <v>37</v>
      </c>
      <c r="E45" s="45">
        <f>E46</f>
        <v>0</v>
      </c>
      <c r="F45" s="50"/>
    </row>
    <row r="46" spans="1:6" s="2" customFormat="1" ht="184.5" hidden="1" x14ac:dyDescent="0.2">
      <c r="A46" s="87" t="s">
        <v>138</v>
      </c>
      <c r="B46" s="48" t="s">
        <v>30</v>
      </c>
      <c r="C46" s="49" t="s">
        <v>169</v>
      </c>
      <c r="D46" s="45" t="s">
        <v>37</v>
      </c>
      <c r="E46" s="45">
        <v>0</v>
      </c>
      <c r="F46" s="50" t="str">
        <f t="shared" si="0"/>
        <v>-</v>
      </c>
    </row>
    <row r="47" spans="1:6" s="2" customFormat="1" ht="92.25" x14ac:dyDescent="0.2">
      <c r="A47" s="87" t="s">
        <v>410</v>
      </c>
      <c r="B47" s="43" t="s">
        <v>30</v>
      </c>
      <c r="C47" s="49" t="s">
        <v>287</v>
      </c>
      <c r="D47" s="45" t="s">
        <v>37</v>
      </c>
      <c r="E47" s="45">
        <f>E48+E49</f>
        <v>2932780.33</v>
      </c>
      <c r="F47" s="50" t="str">
        <f t="shared" si="0"/>
        <v>-</v>
      </c>
    </row>
    <row r="48" spans="1:6" s="2" customFormat="1" ht="153.75" x14ac:dyDescent="0.2">
      <c r="A48" s="87" t="s">
        <v>411</v>
      </c>
      <c r="B48" s="43" t="s">
        <v>30</v>
      </c>
      <c r="C48" s="49" t="s">
        <v>288</v>
      </c>
      <c r="D48" s="45" t="s">
        <v>37</v>
      </c>
      <c r="E48" s="45">
        <v>2932780.33</v>
      </c>
      <c r="F48" s="50" t="str">
        <f t="shared" si="0"/>
        <v>-</v>
      </c>
    </row>
    <row r="49" spans="1:6" s="2" customFormat="1" ht="246" hidden="1" x14ac:dyDescent="0.2">
      <c r="A49" s="87" t="s">
        <v>292</v>
      </c>
      <c r="B49" s="43" t="s">
        <v>30</v>
      </c>
      <c r="C49" s="49" t="s">
        <v>293</v>
      </c>
      <c r="D49" s="45" t="s">
        <v>37</v>
      </c>
      <c r="E49" s="45">
        <v>0</v>
      </c>
      <c r="F49" s="50" t="str">
        <f t="shared" si="0"/>
        <v>-</v>
      </c>
    </row>
    <row r="50" spans="1:6" s="2" customFormat="1" ht="215.25" hidden="1" x14ac:dyDescent="0.2">
      <c r="A50" s="87" t="s">
        <v>324</v>
      </c>
      <c r="B50" s="43" t="s">
        <v>30</v>
      </c>
      <c r="C50" s="49" t="s">
        <v>325</v>
      </c>
      <c r="D50" s="45" t="s">
        <v>37</v>
      </c>
      <c r="E50" s="45">
        <f>E51+E52</f>
        <v>0</v>
      </c>
      <c r="F50" s="50" t="str">
        <f t="shared" si="0"/>
        <v>-</v>
      </c>
    </row>
    <row r="51" spans="1:6" s="2" customFormat="1" ht="246" hidden="1" x14ac:dyDescent="0.2">
      <c r="A51" s="87" t="s">
        <v>326</v>
      </c>
      <c r="B51" s="43" t="s">
        <v>30</v>
      </c>
      <c r="C51" s="49" t="s">
        <v>327</v>
      </c>
      <c r="D51" s="45" t="s">
        <v>37</v>
      </c>
      <c r="E51" s="45">
        <v>0</v>
      </c>
      <c r="F51" s="50" t="str">
        <f t="shared" si="0"/>
        <v>-</v>
      </c>
    </row>
    <row r="52" spans="1:6" s="2" customFormat="1" ht="276.75" hidden="1" x14ac:dyDescent="0.2">
      <c r="A52" s="87" t="s">
        <v>328</v>
      </c>
      <c r="B52" s="43" t="s">
        <v>30</v>
      </c>
      <c r="C52" s="49" t="s">
        <v>329</v>
      </c>
      <c r="D52" s="45" t="s">
        <v>37</v>
      </c>
      <c r="E52" s="45">
        <v>0</v>
      </c>
      <c r="F52" s="50" t="str">
        <f t="shared" si="0"/>
        <v>-</v>
      </c>
    </row>
    <row r="53" spans="1:6" s="2" customFormat="1" ht="215.25" hidden="1" x14ac:dyDescent="0.2">
      <c r="A53" s="87" t="s">
        <v>324</v>
      </c>
      <c r="B53" s="43" t="s">
        <v>30</v>
      </c>
      <c r="C53" s="49" t="s">
        <v>325</v>
      </c>
      <c r="D53" s="45" t="s">
        <v>37</v>
      </c>
      <c r="E53" s="45">
        <f>E54</f>
        <v>0</v>
      </c>
      <c r="F53" s="50" t="str">
        <f t="shared" si="0"/>
        <v>-</v>
      </c>
    </row>
    <row r="54" spans="1:6" s="2" customFormat="1" ht="276.75" hidden="1" x14ac:dyDescent="0.2">
      <c r="A54" s="87" t="s">
        <v>344</v>
      </c>
      <c r="B54" s="43" t="s">
        <v>30</v>
      </c>
      <c r="C54" s="49" t="s">
        <v>329</v>
      </c>
      <c r="D54" s="45" t="s">
        <v>37</v>
      </c>
      <c r="E54" s="45">
        <v>0</v>
      </c>
      <c r="F54" s="50" t="str">
        <f t="shared" si="0"/>
        <v>-</v>
      </c>
    </row>
    <row r="55" spans="1:6" s="2" customFormat="1" ht="123" x14ac:dyDescent="0.2">
      <c r="A55" s="87" t="s">
        <v>340</v>
      </c>
      <c r="B55" s="43" t="s">
        <v>30</v>
      </c>
      <c r="C55" s="49" t="s">
        <v>341</v>
      </c>
      <c r="D55" s="45" t="s">
        <v>37</v>
      </c>
      <c r="E55" s="45">
        <f>E56</f>
        <v>879503.73</v>
      </c>
      <c r="F55" s="50"/>
    </row>
    <row r="56" spans="1:6" s="2" customFormat="1" ht="184.5" x14ac:dyDescent="0.2">
      <c r="A56" s="87" t="s">
        <v>343</v>
      </c>
      <c r="B56" s="43" t="s">
        <v>30</v>
      </c>
      <c r="C56" s="49" t="s">
        <v>342</v>
      </c>
      <c r="D56" s="45" t="s">
        <v>37</v>
      </c>
      <c r="E56" s="45">
        <v>879503.73</v>
      </c>
      <c r="F56" s="50"/>
    </row>
    <row r="57" spans="1:6" s="2" customFormat="1" ht="123" x14ac:dyDescent="0.2">
      <c r="A57" s="87" t="s">
        <v>348</v>
      </c>
      <c r="B57" s="43" t="s">
        <v>30</v>
      </c>
      <c r="C57" s="49" t="s">
        <v>347</v>
      </c>
      <c r="D57" s="45" t="s">
        <v>37</v>
      </c>
      <c r="E57" s="45">
        <f>E58</f>
        <v>908155.62</v>
      </c>
      <c r="F57" s="50"/>
    </row>
    <row r="58" spans="1:6" s="2" customFormat="1" ht="184.5" x14ac:dyDescent="0.2">
      <c r="A58" s="87" t="s">
        <v>345</v>
      </c>
      <c r="B58" s="43" t="s">
        <v>30</v>
      </c>
      <c r="C58" s="49" t="s">
        <v>346</v>
      </c>
      <c r="D58" s="45" t="s">
        <v>37</v>
      </c>
      <c r="E58" s="45">
        <v>908155.62</v>
      </c>
      <c r="F58" s="50"/>
    </row>
    <row r="59" spans="1:6" ht="92.25" x14ac:dyDescent="0.2">
      <c r="A59" s="84" t="s">
        <v>48</v>
      </c>
      <c r="B59" s="43" t="s">
        <v>30</v>
      </c>
      <c r="C59" s="44" t="s">
        <v>170</v>
      </c>
      <c r="D59" s="45">
        <f>D60</f>
        <v>3649200</v>
      </c>
      <c r="E59" s="45">
        <f>E60</f>
        <v>2577987.87</v>
      </c>
      <c r="F59" s="46">
        <f t="shared" si="0"/>
        <v>1071212.1299999999</v>
      </c>
    </row>
    <row r="60" spans="1:6" ht="61.5" x14ac:dyDescent="0.2">
      <c r="A60" s="84" t="s">
        <v>49</v>
      </c>
      <c r="B60" s="43" t="s">
        <v>30</v>
      </c>
      <c r="C60" s="44" t="s">
        <v>171</v>
      </c>
      <c r="D60" s="45">
        <f>D61+D63+D65+D67</f>
        <v>3649200</v>
      </c>
      <c r="E60" s="45">
        <f>E61+E63+E65+E67</f>
        <v>2577987.87</v>
      </c>
      <c r="F60" s="46">
        <f t="shared" si="0"/>
        <v>1071212.1299999999</v>
      </c>
    </row>
    <row r="61" spans="1:6" ht="153.75" x14ac:dyDescent="0.2">
      <c r="A61" s="84" t="s">
        <v>50</v>
      </c>
      <c r="B61" s="43" t="s">
        <v>30</v>
      </c>
      <c r="C61" s="44" t="s">
        <v>172</v>
      </c>
      <c r="D61" s="47">
        <f>D62</f>
        <v>1903200</v>
      </c>
      <c r="E61" s="45">
        <f>E62</f>
        <v>1324973.25</v>
      </c>
      <c r="F61" s="46">
        <f t="shared" si="0"/>
        <v>578226.75</v>
      </c>
    </row>
    <row r="62" spans="1:6" ht="219.75" customHeight="1" x14ac:dyDescent="0.2">
      <c r="A62" s="85" t="s">
        <v>51</v>
      </c>
      <c r="B62" s="43" t="s">
        <v>30</v>
      </c>
      <c r="C62" s="44" t="s">
        <v>173</v>
      </c>
      <c r="D62" s="47">
        <v>1903200</v>
      </c>
      <c r="E62" s="45">
        <v>1324973.25</v>
      </c>
      <c r="F62" s="46">
        <f t="shared" si="0"/>
        <v>578226.75</v>
      </c>
    </row>
    <row r="63" spans="1:6" ht="186.75" customHeight="1" x14ac:dyDescent="0.2">
      <c r="A63" s="85" t="s">
        <v>52</v>
      </c>
      <c r="B63" s="43" t="s">
        <v>30</v>
      </c>
      <c r="C63" s="44" t="s">
        <v>174</v>
      </c>
      <c r="D63" s="47">
        <f>D64</f>
        <v>9100</v>
      </c>
      <c r="E63" s="45">
        <f>E64</f>
        <v>7823.6</v>
      </c>
      <c r="F63" s="46">
        <f t="shared" si="0"/>
        <v>1276.3999999999996</v>
      </c>
    </row>
    <row r="64" spans="1:6" ht="276.75" x14ac:dyDescent="0.2">
      <c r="A64" s="85" t="s">
        <v>53</v>
      </c>
      <c r="B64" s="43" t="s">
        <v>30</v>
      </c>
      <c r="C64" s="44" t="s">
        <v>175</v>
      </c>
      <c r="D64" s="47">
        <v>9100</v>
      </c>
      <c r="E64" s="45">
        <v>7823.6</v>
      </c>
      <c r="F64" s="46">
        <f t="shared" si="0"/>
        <v>1276.3999999999996</v>
      </c>
    </row>
    <row r="65" spans="1:6" ht="153.75" x14ac:dyDescent="0.2">
      <c r="A65" s="84" t="s">
        <v>54</v>
      </c>
      <c r="B65" s="43" t="s">
        <v>30</v>
      </c>
      <c r="C65" s="44" t="s">
        <v>176</v>
      </c>
      <c r="D65" s="47">
        <f>D66</f>
        <v>1973400</v>
      </c>
      <c r="E65" s="45">
        <f>E66</f>
        <v>1395884.54</v>
      </c>
      <c r="F65" s="46">
        <f t="shared" si="0"/>
        <v>577515.46</v>
      </c>
    </row>
    <row r="66" spans="1:6" ht="246" x14ac:dyDescent="0.2">
      <c r="A66" s="85" t="s">
        <v>55</v>
      </c>
      <c r="B66" s="43" t="s">
        <v>30</v>
      </c>
      <c r="C66" s="44" t="s">
        <v>177</v>
      </c>
      <c r="D66" s="47">
        <v>1973400</v>
      </c>
      <c r="E66" s="45">
        <v>1395884.54</v>
      </c>
      <c r="F66" s="46">
        <f t="shared" si="0"/>
        <v>577515.46</v>
      </c>
    </row>
    <row r="67" spans="1:6" ht="153.75" x14ac:dyDescent="0.2">
      <c r="A67" s="84" t="s">
        <v>56</v>
      </c>
      <c r="B67" s="43" t="s">
        <v>30</v>
      </c>
      <c r="C67" s="44" t="s">
        <v>178</v>
      </c>
      <c r="D67" s="47">
        <f>D68</f>
        <v>-236500</v>
      </c>
      <c r="E67" s="45">
        <f>E68</f>
        <v>-150693.51999999999</v>
      </c>
      <c r="F67" s="46" t="str">
        <f t="shared" si="0"/>
        <v>-</v>
      </c>
    </row>
    <row r="68" spans="1:6" ht="246" x14ac:dyDescent="0.2">
      <c r="A68" s="85" t="s">
        <v>57</v>
      </c>
      <c r="B68" s="43" t="s">
        <v>30</v>
      </c>
      <c r="C68" s="44" t="s">
        <v>179</v>
      </c>
      <c r="D68" s="47">
        <v>-236500</v>
      </c>
      <c r="E68" s="45">
        <v>-150693.51999999999</v>
      </c>
      <c r="F68" s="46" t="str">
        <f t="shared" si="0"/>
        <v>-</v>
      </c>
    </row>
    <row r="69" spans="1:6" ht="35.25" x14ac:dyDescent="0.2">
      <c r="A69" s="84" t="s">
        <v>58</v>
      </c>
      <c r="B69" s="43" t="s">
        <v>30</v>
      </c>
      <c r="C69" s="44" t="s">
        <v>180</v>
      </c>
      <c r="D69" s="47">
        <f>D70</f>
        <v>694200</v>
      </c>
      <c r="E69" s="45">
        <f>E70</f>
        <v>566126</v>
      </c>
      <c r="F69" s="46">
        <f t="shared" si="0"/>
        <v>128074</v>
      </c>
    </row>
    <row r="70" spans="1:6" ht="35.25" x14ac:dyDescent="0.2">
      <c r="A70" s="84" t="s">
        <v>59</v>
      </c>
      <c r="B70" s="43" t="s">
        <v>30</v>
      </c>
      <c r="C70" s="44" t="s">
        <v>181</v>
      </c>
      <c r="D70" s="47">
        <f>D71</f>
        <v>694200</v>
      </c>
      <c r="E70" s="45">
        <f>E71+E76</f>
        <v>566126</v>
      </c>
      <c r="F70" s="46">
        <f t="shared" si="0"/>
        <v>128074</v>
      </c>
    </row>
    <row r="71" spans="1:6" ht="35.25" x14ac:dyDescent="0.2">
      <c r="A71" s="84" t="s">
        <v>59</v>
      </c>
      <c r="B71" s="43" t="s">
        <v>30</v>
      </c>
      <c r="C71" s="44" t="s">
        <v>182</v>
      </c>
      <c r="D71" s="47">
        <v>694200</v>
      </c>
      <c r="E71" s="45">
        <f>E72</f>
        <v>566126</v>
      </c>
      <c r="F71" s="46">
        <f t="shared" si="0"/>
        <v>128074</v>
      </c>
    </row>
    <row r="72" spans="1:6" ht="92.25" x14ac:dyDescent="0.2">
      <c r="A72" s="84" t="s">
        <v>60</v>
      </c>
      <c r="B72" s="43" t="s">
        <v>30</v>
      </c>
      <c r="C72" s="44" t="s">
        <v>183</v>
      </c>
      <c r="D72" s="47" t="s">
        <v>37</v>
      </c>
      <c r="E72" s="45">
        <v>566126</v>
      </c>
      <c r="F72" s="46" t="str">
        <f t="shared" si="0"/>
        <v>-</v>
      </c>
    </row>
    <row r="73" spans="1:6" ht="61.5" hidden="1" x14ac:dyDescent="0.2">
      <c r="A73" s="84" t="s">
        <v>61</v>
      </c>
      <c r="B73" s="43" t="s">
        <v>30</v>
      </c>
      <c r="C73" s="44" t="s">
        <v>184</v>
      </c>
      <c r="D73" s="47" t="s">
        <v>37</v>
      </c>
      <c r="E73" s="45">
        <v>0</v>
      </c>
      <c r="F73" s="46" t="str">
        <f t="shared" si="0"/>
        <v>-</v>
      </c>
    </row>
    <row r="74" spans="1:6" ht="92.25" hidden="1" x14ac:dyDescent="0.2">
      <c r="A74" s="84" t="s">
        <v>60</v>
      </c>
      <c r="B74" s="43" t="s">
        <v>30</v>
      </c>
      <c r="C74" s="44" t="s">
        <v>183</v>
      </c>
      <c r="D74" s="47" t="s">
        <v>37</v>
      </c>
      <c r="E74" s="45">
        <v>0</v>
      </c>
      <c r="F74" s="46"/>
    </row>
    <row r="75" spans="1:6" ht="92.25" hidden="1" x14ac:dyDescent="0.2">
      <c r="A75" s="84" t="s">
        <v>223</v>
      </c>
      <c r="B75" s="43" t="s">
        <v>30</v>
      </c>
      <c r="C75" s="44" t="s">
        <v>224</v>
      </c>
      <c r="D75" s="47" t="s">
        <v>37</v>
      </c>
      <c r="E75" s="45">
        <v>0</v>
      </c>
      <c r="F75" s="46" t="str">
        <f t="shared" si="0"/>
        <v>-</v>
      </c>
    </row>
    <row r="76" spans="1:6" s="2" customFormat="1" ht="61.5" hidden="1" x14ac:dyDescent="0.2">
      <c r="A76" s="87" t="s">
        <v>227</v>
      </c>
      <c r="B76" s="48" t="s">
        <v>30</v>
      </c>
      <c r="C76" s="49" t="s">
        <v>228</v>
      </c>
      <c r="D76" s="45" t="s">
        <v>37</v>
      </c>
      <c r="E76" s="45">
        <f>E77</f>
        <v>0</v>
      </c>
      <c r="F76" s="46" t="str">
        <f t="shared" si="0"/>
        <v>-</v>
      </c>
    </row>
    <row r="77" spans="1:6" ht="92.25" hidden="1" x14ac:dyDescent="0.2">
      <c r="A77" s="84" t="s">
        <v>225</v>
      </c>
      <c r="B77" s="43" t="s">
        <v>30</v>
      </c>
      <c r="C77" s="44" t="s">
        <v>226</v>
      </c>
      <c r="D77" s="47" t="s">
        <v>37</v>
      </c>
      <c r="E77" s="45">
        <v>0</v>
      </c>
      <c r="F77" s="46" t="str">
        <f t="shared" si="0"/>
        <v>-</v>
      </c>
    </row>
    <row r="78" spans="1:6" ht="92.25" hidden="1" x14ac:dyDescent="0.2">
      <c r="A78" s="84" t="s">
        <v>60</v>
      </c>
      <c r="B78" s="43" t="s">
        <v>30</v>
      </c>
      <c r="C78" s="44" t="s">
        <v>183</v>
      </c>
      <c r="D78" s="47" t="s">
        <v>37</v>
      </c>
      <c r="E78" s="45">
        <v>0</v>
      </c>
      <c r="F78" s="46" t="str">
        <f t="shared" si="0"/>
        <v>-</v>
      </c>
    </row>
    <row r="79" spans="1:6" ht="61.5" hidden="1" x14ac:dyDescent="0.2">
      <c r="A79" s="84" t="s">
        <v>61</v>
      </c>
      <c r="B79" s="43" t="s">
        <v>30</v>
      </c>
      <c r="C79" s="44" t="s">
        <v>184</v>
      </c>
      <c r="D79" s="47" t="s">
        <v>37</v>
      </c>
      <c r="E79" s="45">
        <v>0</v>
      </c>
      <c r="F79" s="46" t="str">
        <f t="shared" si="0"/>
        <v>-</v>
      </c>
    </row>
    <row r="80" spans="1:6" ht="92.25" hidden="1" x14ac:dyDescent="0.2">
      <c r="A80" s="84" t="s">
        <v>223</v>
      </c>
      <c r="B80" s="43" t="s">
        <v>30</v>
      </c>
      <c r="C80" s="44" t="s">
        <v>271</v>
      </c>
      <c r="D80" s="47" t="s">
        <v>37</v>
      </c>
      <c r="E80" s="45">
        <v>0</v>
      </c>
      <c r="F80" s="46" t="str">
        <f t="shared" si="0"/>
        <v>-</v>
      </c>
    </row>
    <row r="81" spans="1:6" ht="61.5" hidden="1" x14ac:dyDescent="0.2">
      <c r="A81" s="84" t="s">
        <v>61</v>
      </c>
      <c r="B81" s="43" t="s">
        <v>30</v>
      </c>
      <c r="C81" s="44" t="s">
        <v>184</v>
      </c>
      <c r="D81" s="47" t="s">
        <v>37</v>
      </c>
      <c r="E81" s="45">
        <v>0</v>
      </c>
      <c r="F81" s="46" t="str">
        <f t="shared" si="0"/>
        <v>-</v>
      </c>
    </row>
    <row r="82" spans="1:6" ht="92.25" hidden="1" x14ac:dyDescent="0.2">
      <c r="A82" s="84" t="s">
        <v>223</v>
      </c>
      <c r="B82" s="43" t="s">
        <v>30</v>
      </c>
      <c r="C82" s="44" t="s">
        <v>271</v>
      </c>
      <c r="D82" s="47" t="s">
        <v>37</v>
      </c>
      <c r="E82" s="45">
        <v>0</v>
      </c>
      <c r="F82" s="46" t="str">
        <f t="shared" si="0"/>
        <v>-</v>
      </c>
    </row>
    <row r="83" spans="1:6" ht="35.25" x14ac:dyDescent="0.2">
      <c r="A83" s="84" t="s">
        <v>62</v>
      </c>
      <c r="B83" s="43" t="s">
        <v>30</v>
      </c>
      <c r="C83" s="44" t="s">
        <v>185</v>
      </c>
      <c r="D83" s="45">
        <f>D84+D99+D90</f>
        <v>81058300</v>
      </c>
      <c r="E83" s="45">
        <f>E84+E99+E90</f>
        <v>26789618.170000002</v>
      </c>
      <c r="F83" s="46">
        <f t="shared" si="0"/>
        <v>54268681.829999998</v>
      </c>
    </row>
    <row r="84" spans="1:6" ht="35.25" x14ac:dyDescent="0.2">
      <c r="A84" s="84" t="s">
        <v>63</v>
      </c>
      <c r="B84" s="43" t="s">
        <v>30</v>
      </c>
      <c r="C84" s="44" t="s">
        <v>186</v>
      </c>
      <c r="D84" s="47">
        <f>D85</f>
        <v>10868100</v>
      </c>
      <c r="E84" s="45">
        <f>E85</f>
        <v>1185644.04</v>
      </c>
      <c r="F84" s="46">
        <f t="shared" ref="F84:F148" si="1">IF(OR(D84="-",IF(E84="-",0,E84)&gt;=IF(D84="-",0,D84)),"-",IF(D84="-",0,D84)-IF(E84="-",0,E84))</f>
        <v>9682455.9600000009</v>
      </c>
    </row>
    <row r="85" spans="1:6" ht="92.25" x14ac:dyDescent="0.2">
      <c r="A85" s="84" t="s">
        <v>64</v>
      </c>
      <c r="B85" s="43" t="s">
        <v>30</v>
      </c>
      <c r="C85" s="44" t="s">
        <v>187</v>
      </c>
      <c r="D85" s="47">
        <v>10868100</v>
      </c>
      <c r="E85" s="45">
        <f>E86+E87+E88+E89</f>
        <v>1185644.04</v>
      </c>
      <c r="F85" s="46">
        <f t="shared" si="1"/>
        <v>9682455.9600000009</v>
      </c>
    </row>
    <row r="86" spans="1:6" ht="153.75" x14ac:dyDescent="0.2">
      <c r="A86" s="84" t="s">
        <v>65</v>
      </c>
      <c r="B86" s="43" t="s">
        <v>30</v>
      </c>
      <c r="C86" s="44" t="s">
        <v>188</v>
      </c>
      <c r="D86" s="47" t="s">
        <v>37</v>
      </c>
      <c r="E86" s="45">
        <v>1185644.04</v>
      </c>
      <c r="F86" s="46" t="str">
        <f t="shared" si="1"/>
        <v>-</v>
      </c>
    </row>
    <row r="87" spans="1:6" ht="123" hidden="1" x14ac:dyDescent="0.2">
      <c r="A87" s="84" t="s">
        <v>66</v>
      </c>
      <c r="B87" s="43" t="s">
        <v>30</v>
      </c>
      <c r="C87" s="44" t="s">
        <v>189</v>
      </c>
      <c r="D87" s="47" t="s">
        <v>37</v>
      </c>
      <c r="E87" s="45">
        <v>0</v>
      </c>
      <c r="F87" s="46" t="str">
        <f t="shared" si="1"/>
        <v>-</v>
      </c>
    </row>
    <row r="88" spans="1:6" ht="123" hidden="1" x14ac:dyDescent="0.2">
      <c r="A88" s="87" t="s">
        <v>141</v>
      </c>
      <c r="B88" s="43" t="s">
        <v>30</v>
      </c>
      <c r="C88" s="44" t="s">
        <v>140</v>
      </c>
      <c r="D88" s="47" t="s">
        <v>37</v>
      </c>
      <c r="E88" s="45">
        <v>0</v>
      </c>
      <c r="F88" s="46" t="str">
        <f t="shared" si="1"/>
        <v>-</v>
      </c>
    </row>
    <row r="89" spans="1:6" ht="123" hidden="1" x14ac:dyDescent="0.2">
      <c r="A89" s="84" t="s">
        <v>141</v>
      </c>
      <c r="B89" s="43" t="s">
        <v>30</v>
      </c>
      <c r="C89" s="44" t="s">
        <v>272</v>
      </c>
      <c r="D89" s="47" t="s">
        <v>37</v>
      </c>
      <c r="E89" s="45">
        <v>0</v>
      </c>
      <c r="F89" s="46" t="str">
        <f t="shared" si="1"/>
        <v>-</v>
      </c>
    </row>
    <row r="90" spans="1:6" ht="35.25" x14ac:dyDescent="0.2">
      <c r="A90" s="87" t="s">
        <v>244</v>
      </c>
      <c r="B90" s="43" t="s">
        <v>30</v>
      </c>
      <c r="C90" s="44" t="s">
        <v>245</v>
      </c>
      <c r="D90" s="47">
        <f>D91+D95</f>
        <v>35272200</v>
      </c>
      <c r="E90" s="45">
        <f>E91+E95</f>
        <v>7950110.0999999996</v>
      </c>
      <c r="F90" s="46">
        <f t="shared" si="1"/>
        <v>27322089.899999999</v>
      </c>
    </row>
    <row r="91" spans="1:6" ht="35.25" x14ac:dyDescent="0.2">
      <c r="A91" s="87" t="s">
        <v>246</v>
      </c>
      <c r="B91" s="43" t="s">
        <v>30</v>
      </c>
      <c r="C91" s="44" t="s">
        <v>247</v>
      </c>
      <c r="D91" s="47">
        <v>5833600</v>
      </c>
      <c r="E91" s="45">
        <f>E92+E93+E94</f>
        <v>3524373.22</v>
      </c>
      <c r="F91" s="46">
        <f t="shared" si="1"/>
        <v>2309226.7799999998</v>
      </c>
    </row>
    <row r="92" spans="1:6" ht="92.25" x14ac:dyDescent="0.2">
      <c r="A92" s="87" t="s">
        <v>248</v>
      </c>
      <c r="B92" s="43" t="s">
        <v>30</v>
      </c>
      <c r="C92" s="44" t="s">
        <v>249</v>
      </c>
      <c r="D92" s="47" t="s">
        <v>37</v>
      </c>
      <c r="E92" s="45">
        <v>3524373.22</v>
      </c>
      <c r="F92" s="46" t="str">
        <f t="shared" si="1"/>
        <v>-</v>
      </c>
    </row>
    <row r="93" spans="1:6" ht="61.5" hidden="1" x14ac:dyDescent="0.2">
      <c r="A93" s="87" t="s">
        <v>250</v>
      </c>
      <c r="B93" s="43" t="s">
        <v>30</v>
      </c>
      <c r="C93" s="44" t="s">
        <v>251</v>
      </c>
      <c r="D93" s="47" t="s">
        <v>37</v>
      </c>
      <c r="E93" s="45">
        <v>0</v>
      </c>
      <c r="F93" s="46" t="str">
        <f t="shared" si="1"/>
        <v>-</v>
      </c>
    </row>
    <row r="94" spans="1:6" ht="35.25" hidden="1" x14ac:dyDescent="0.2">
      <c r="A94" s="87" t="s">
        <v>322</v>
      </c>
      <c r="B94" s="43"/>
      <c r="C94" s="44" t="s">
        <v>321</v>
      </c>
      <c r="D94" s="47" t="s">
        <v>37</v>
      </c>
      <c r="E94" s="45">
        <v>0</v>
      </c>
      <c r="F94" s="46" t="str">
        <f t="shared" si="1"/>
        <v>-</v>
      </c>
    </row>
    <row r="95" spans="1:6" ht="35.25" x14ac:dyDescent="0.2">
      <c r="A95" s="87" t="s">
        <v>252</v>
      </c>
      <c r="B95" s="43" t="s">
        <v>30</v>
      </c>
      <c r="C95" s="44" t="s">
        <v>253</v>
      </c>
      <c r="D95" s="47">
        <v>29438600</v>
      </c>
      <c r="E95" s="45">
        <f>E96+E97+E98</f>
        <v>4425736.88</v>
      </c>
      <c r="F95" s="46">
        <f t="shared" si="1"/>
        <v>25012863.120000001</v>
      </c>
    </row>
    <row r="96" spans="1:6" ht="92.25" x14ac:dyDescent="0.2">
      <c r="A96" s="87" t="s">
        <v>254</v>
      </c>
      <c r="B96" s="43" t="s">
        <v>30</v>
      </c>
      <c r="C96" s="44" t="s">
        <v>255</v>
      </c>
      <c r="D96" s="47" t="s">
        <v>37</v>
      </c>
      <c r="E96" s="45">
        <v>4425736.88</v>
      </c>
      <c r="F96" s="46" t="str">
        <f t="shared" si="1"/>
        <v>-</v>
      </c>
    </row>
    <row r="97" spans="1:6" ht="61.5" hidden="1" x14ac:dyDescent="0.2">
      <c r="A97" s="87" t="s">
        <v>256</v>
      </c>
      <c r="B97" s="43" t="s">
        <v>30</v>
      </c>
      <c r="C97" s="44" t="s">
        <v>257</v>
      </c>
      <c r="D97" s="47" t="s">
        <v>37</v>
      </c>
      <c r="E97" s="45">
        <v>0</v>
      </c>
      <c r="F97" s="46" t="str">
        <f t="shared" si="1"/>
        <v>-</v>
      </c>
    </row>
    <row r="98" spans="1:6" ht="123" hidden="1" x14ac:dyDescent="0.2">
      <c r="A98" s="87" t="s">
        <v>267</v>
      </c>
      <c r="B98" s="43" t="s">
        <v>30</v>
      </c>
      <c r="C98" s="44" t="s">
        <v>268</v>
      </c>
      <c r="D98" s="47" t="s">
        <v>37</v>
      </c>
      <c r="E98" s="45">
        <v>0</v>
      </c>
      <c r="F98" s="46"/>
    </row>
    <row r="99" spans="1:6" s="2" customFormat="1" ht="35.25" x14ac:dyDescent="0.2">
      <c r="A99" s="87" t="s">
        <v>67</v>
      </c>
      <c r="B99" s="48" t="s">
        <v>30</v>
      </c>
      <c r="C99" s="49" t="s">
        <v>190</v>
      </c>
      <c r="D99" s="45">
        <f>D100+D110</f>
        <v>34918000</v>
      </c>
      <c r="E99" s="45">
        <f>E100+E110</f>
        <v>17653864.030000001</v>
      </c>
      <c r="F99" s="50">
        <f t="shared" si="1"/>
        <v>17264135.969999999</v>
      </c>
    </row>
    <row r="100" spans="1:6" s="2" customFormat="1" ht="35.25" x14ac:dyDescent="0.2">
      <c r="A100" s="87" t="s">
        <v>68</v>
      </c>
      <c r="B100" s="48" t="s">
        <v>30</v>
      </c>
      <c r="C100" s="49" t="s">
        <v>191</v>
      </c>
      <c r="D100" s="45">
        <f>D101</f>
        <v>18817400</v>
      </c>
      <c r="E100" s="45">
        <f>E101</f>
        <v>16405408.74</v>
      </c>
      <c r="F100" s="50">
        <f t="shared" si="1"/>
        <v>2411991.2599999998</v>
      </c>
    </row>
    <row r="101" spans="1:6" s="2" customFormat="1" ht="66" customHeight="1" x14ac:dyDescent="0.2">
      <c r="A101" s="87" t="s">
        <v>69</v>
      </c>
      <c r="B101" s="48" t="s">
        <v>30</v>
      </c>
      <c r="C101" s="49" t="s">
        <v>192</v>
      </c>
      <c r="D101" s="45">
        <v>18817400</v>
      </c>
      <c r="E101" s="45">
        <v>16405408.74</v>
      </c>
      <c r="F101" s="50">
        <f t="shared" si="1"/>
        <v>2411991.2599999998</v>
      </c>
    </row>
    <row r="102" spans="1:6" s="2" customFormat="1" ht="127.5" hidden="1" customHeight="1" x14ac:dyDescent="0.2">
      <c r="A102" s="87" t="s">
        <v>229</v>
      </c>
      <c r="B102" s="48" t="s">
        <v>30</v>
      </c>
      <c r="C102" s="49" t="s">
        <v>230</v>
      </c>
      <c r="D102" s="45" t="s">
        <v>37</v>
      </c>
      <c r="E102" s="45">
        <v>0</v>
      </c>
      <c r="F102" s="50" t="s">
        <v>37</v>
      </c>
    </row>
    <row r="103" spans="1:6" s="2" customFormat="1" ht="153.75" hidden="1" x14ac:dyDescent="0.2">
      <c r="A103" s="87" t="s">
        <v>229</v>
      </c>
      <c r="B103" s="48" t="s">
        <v>30</v>
      </c>
      <c r="C103" s="49" t="s">
        <v>231</v>
      </c>
      <c r="D103" s="45" t="s">
        <v>37</v>
      </c>
      <c r="E103" s="45">
        <v>0</v>
      </c>
      <c r="F103" s="50" t="s">
        <v>37</v>
      </c>
    </row>
    <row r="104" spans="1:6" s="2" customFormat="1" ht="92.25" hidden="1" x14ac:dyDescent="0.2">
      <c r="A104" s="87" t="s">
        <v>232</v>
      </c>
      <c r="B104" s="48" t="s">
        <v>30</v>
      </c>
      <c r="C104" s="49" t="s">
        <v>233</v>
      </c>
      <c r="D104" s="45" t="s">
        <v>37</v>
      </c>
      <c r="E104" s="45">
        <v>0</v>
      </c>
      <c r="F104" s="50" t="s">
        <v>37</v>
      </c>
    </row>
    <row r="105" spans="1:6" s="2" customFormat="1" ht="153.75" hidden="1" x14ac:dyDescent="0.2">
      <c r="A105" s="87" t="s">
        <v>234</v>
      </c>
      <c r="B105" s="48" t="s">
        <v>30</v>
      </c>
      <c r="C105" s="49" t="s">
        <v>235</v>
      </c>
      <c r="D105" s="45" t="s">
        <v>37</v>
      </c>
      <c r="E105" s="45">
        <v>0</v>
      </c>
      <c r="F105" s="50"/>
    </row>
    <row r="106" spans="1:6" s="2" customFormat="1" ht="92.25" hidden="1" x14ac:dyDescent="0.2">
      <c r="A106" s="87" t="s">
        <v>236</v>
      </c>
      <c r="B106" s="48" t="s">
        <v>30</v>
      </c>
      <c r="C106" s="49" t="s">
        <v>237</v>
      </c>
      <c r="D106" s="45" t="s">
        <v>37</v>
      </c>
      <c r="E106" s="45">
        <v>0</v>
      </c>
      <c r="F106" s="50" t="s">
        <v>37</v>
      </c>
    </row>
    <row r="107" spans="1:6" s="2" customFormat="1" ht="153.75" hidden="1" x14ac:dyDescent="0.2">
      <c r="A107" s="87" t="s">
        <v>234</v>
      </c>
      <c r="B107" s="48" t="s">
        <v>30</v>
      </c>
      <c r="C107" s="49" t="s">
        <v>235</v>
      </c>
      <c r="D107" s="45" t="s">
        <v>37</v>
      </c>
      <c r="E107" s="45">
        <v>0</v>
      </c>
      <c r="F107" s="50" t="s">
        <v>37</v>
      </c>
    </row>
    <row r="108" spans="1:6" s="2" customFormat="1" ht="153.75" hidden="1" x14ac:dyDescent="0.2">
      <c r="A108" s="87" t="s">
        <v>234</v>
      </c>
      <c r="B108" s="48" t="s">
        <v>30</v>
      </c>
      <c r="C108" s="49" t="s">
        <v>235</v>
      </c>
      <c r="D108" s="45" t="s">
        <v>37</v>
      </c>
      <c r="E108" s="45">
        <v>0</v>
      </c>
      <c r="F108" s="50" t="s">
        <v>37</v>
      </c>
    </row>
    <row r="109" spans="1:6" s="2" customFormat="1" ht="92.25" hidden="1" x14ac:dyDescent="0.2">
      <c r="A109" s="87" t="s">
        <v>291</v>
      </c>
      <c r="B109" s="48" t="s">
        <v>30</v>
      </c>
      <c r="C109" s="49" t="s">
        <v>237</v>
      </c>
      <c r="D109" s="45" t="s">
        <v>37</v>
      </c>
      <c r="E109" s="45">
        <v>0</v>
      </c>
      <c r="F109" s="50" t="s">
        <v>37</v>
      </c>
    </row>
    <row r="110" spans="1:6" s="2" customFormat="1" ht="35.25" x14ac:dyDescent="0.2">
      <c r="A110" s="87" t="s">
        <v>70</v>
      </c>
      <c r="B110" s="48" t="s">
        <v>30</v>
      </c>
      <c r="C110" s="49" t="s">
        <v>193</v>
      </c>
      <c r="D110" s="45">
        <f>D111</f>
        <v>16100600</v>
      </c>
      <c r="E110" s="45">
        <f>E111</f>
        <v>1248455.29</v>
      </c>
      <c r="F110" s="50">
        <f t="shared" si="1"/>
        <v>14852144.710000001</v>
      </c>
    </row>
    <row r="111" spans="1:6" s="2" customFormat="1" ht="67.5" customHeight="1" x14ac:dyDescent="0.2">
      <c r="A111" s="87" t="s">
        <v>71</v>
      </c>
      <c r="B111" s="48" t="s">
        <v>30</v>
      </c>
      <c r="C111" s="49" t="s">
        <v>194</v>
      </c>
      <c r="D111" s="45">
        <v>16100600</v>
      </c>
      <c r="E111" s="45">
        <v>1248455.29</v>
      </c>
      <c r="F111" s="50">
        <f t="shared" si="1"/>
        <v>14852144.710000001</v>
      </c>
    </row>
    <row r="112" spans="1:6" s="2" customFormat="1" ht="127.5" hidden="1" customHeight="1" x14ac:dyDescent="0.2">
      <c r="A112" s="87" t="s">
        <v>238</v>
      </c>
      <c r="B112" s="48" t="s">
        <v>30</v>
      </c>
      <c r="C112" s="49" t="s">
        <v>239</v>
      </c>
      <c r="D112" s="45" t="s">
        <v>37</v>
      </c>
      <c r="E112" s="45">
        <v>0</v>
      </c>
      <c r="F112" s="50" t="s">
        <v>37</v>
      </c>
    </row>
    <row r="113" spans="1:6" s="2" customFormat="1" ht="123" hidden="1" x14ac:dyDescent="0.2">
      <c r="A113" s="87" t="s">
        <v>240</v>
      </c>
      <c r="B113" s="48" t="s">
        <v>30</v>
      </c>
      <c r="C113" s="49" t="s">
        <v>241</v>
      </c>
      <c r="D113" s="45" t="s">
        <v>37</v>
      </c>
      <c r="E113" s="45">
        <v>0</v>
      </c>
      <c r="F113" s="50" t="s">
        <v>37</v>
      </c>
    </row>
    <row r="114" spans="1:6" s="2" customFormat="1" ht="153.75" hidden="1" x14ac:dyDescent="0.2">
      <c r="A114" s="87" t="s">
        <v>243</v>
      </c>
      <c r="B114" s="48"/>
      <c r="C114" s="49" t="s">
        <v>242</v>
      </c>
      <c r="D114" s="45" t="s">
        <v>37</v>
      </c>
      <c r="E114" s="45">
        <v>0</v>
      </c>
      <c r="F114" s="50"/>
    </row>
    <row r="115" spans="1:6" s="2" customFormat="1" ht="153.75" hidden="1" x14ac:dyDescent="0.2">
      <c r="A115" s="87" t="s">
        <v>243</v>
      </c>
      <c r="B115" s="48" t="s">
        <v>30</v>
      </c>
      <c r="C115" s="49" t="s">
        <v>242</v>
      </c>
      <c r="D115" s="45" t="s">
        <v>37</v>
      </c>
      <c r="E115" s="45">
        <v>0</v>
      </c>
      <c r="F115" s="50"/>
    </row>
    <row r="116" spans="1:6" s="2" customFormat="1" ht="92.25" hidden="1" x14ac:dyDescent="0.2">
      <c r="A116" s="87" t="s">
        <v>294</v>
      </c>
      <c r="B116" s="48" t="s">
        <v>30</v>
      </c>
      <c r="C116" s="49" t="s">
        <v>295</v>
      </c>
      <c r="D116" s="45" t="s">
        <v>37</v>
      </c>
      <c r="E116" s="45">
        <f>E117</f>
        <v>0</v>
      </c>
      <c r="F116" s="50"/>
    </row>
    <row r="117" spans="1:6" s="2" customFormat="1" ht="35.25" hidden="1" x14ac:dyDescent="0.2">
      <c r="A117" s="87" t="s">
        <v>296</v>
      </c>
      <c r="B117" s="48" t="s">
        <v>30</v>
      </c>
      <c r="C117" s="49" t="s">
        <v>297</v>
      </c>
      <c r="D117" s="45" t="s">
        <v>37</v>
      </c>
      <c r="E117" s="45">
        <f>E118</f>
        <v>0</v>
      </c>
      <c r="F117" s="50"/>
    </row>
    <row r="118" spans="1:6" s="2" customFormat="1" ht="61.5" hidden="1" x14ac:dyDescent="0.2">
      <c r="A118" s="87" t="s">
        <v>298</v>
      </c>
      <c r="B118" s="48" t="s">
        <v>30</v>
      </c>
      <c r="C118" s="49" t="s">
        <v>299</v>
      </c>
      <c r="D118" s="45" t="s">
        <v>37</v>
      </c>
      <c r="E118" s="45">
        <f>E119</f>
        <v>0</v>
      </c>
      <c r="F118" s="50"/>
    </row>
    <row r="119" spans="1:6" s="2" customFormat="1" ht="92.25" hidden="1" x14ac:dyDescent="0.2">
      <c r="A119" s="87" t="s">
        <v>300</v>
      </c>
      <c r="B119" s="48" t="s">
        <v>30</v>
      </c>
      <c r="C119" s="49" t="s">
        <v>301</v>
      </c>
      <c r="D119" s="45" t="s">
        <v>37</v>
      </c>
      <c r="E119" s="45">
        <v>0</v>
      </c>
      <c r="F119" s="50"/>
    </row>
    <row r="120" spans="1:6" s="2" customFormat="1" ht="92.25" x14ac:dyDescent="0.2">
      <c r="A120" s="87" t="s">
        <v>72</v>
      </c>
      <c r="B120" s="48" t="s">
        <v>30</v>
      </c>
      <c r="C120" s="49" t="s">
        <v>73</v>
      </c>
      <c r="D120" s="45">
        <f>D121+D131+D128</f>
        <v>11698100</v>
      </c>
      <c r="E120" s="45">
        <f>E121+E131+E128</f>
        <v>7138552.620000001</v>
      </c>
      <c r="F120" s="50">
        <f t="shared" si="1"/>
        <v>4559547.379999999</v>
      </c>
    </row>
    <row r="121" spans="1:6" s="2" customFormat="1" ht="184.5" x14ac:dyDescent="0.2">
      <c r="A121" s="86" t="s">
        <v>74</v>
      </c>
      <c r="B121" s="48" t="s">
        <v>30</v>
      </c>
      <c r="C121" s="49" t="s">
        <v>75</v>
      </c>
      <c r="D121" s="45">
        <f>D122+D124+D126</f>
        <v>9323200</v>
      </c>
      <c r="E121" s="45">
        <f>E122+E124+E126</f>
        <v>5376970.7300000004</v>
      </c>
      <c r="F121" s="50">
        <f t="shared" si="1"/>
        <v>3946229.2699999996</v>
      </c>
    </row>
    <row r="122" spans="1:6" s="2" customFormat="1" ht="127.5" customHeight="1" x14ac:dyDescent="0.2">
      <c r="A122" s="87" t="s">
        <v>76</v>
      </c>
      <c r="B122" s="48" t="s">
        <v>30</v>
      </c>
      <c r="C122" s="49" t="s">
        <v>195</v>
      </c>
      <c r="D122" s="45">
        <f>D123</f>
        <v>5429600</v>
      </c>
      <c r="E122" s="45">
        <f>E123</f>
        <v>2760960.43</v>
      </c>
      <c r="F122" s="50">
        <f t="shared" si="1"/>
        <v>2668639.5699999998</v>
      </c>
    </row>
    <row r="123" spans="1:6" s="2" customFormat="1" ht="159.75" customHeight="1" x14ac:dyDescent="0.2">
      <c r="A123" s="86" t="s">
        <v>77</v>
      </c>
      <c r="B123" s="48" t="s">
        <v>30</v>
      </c>
      <c r="C123" s="49" t="s">
        <v>196</v>
      </c>
      <c r="D123" s="45">
        <v>5429600</v>
      </c>
      <c r="E123" s="45">
        <v>2760960.43</v>
      </c>
      <c r="F123" s="50">
        <f t="shared" si="1"/>
        <v>2668639.5699999998</v>
      </c>
    </row>
    <row r="124" spans="1:6" s="2" customFormat="1" ht="162" customHeight="1" x14ac:dyDescent="0.2">
      <c r="A124" s="86" t="s">
        <v>78</v>
      </c>
      <c r="B124" s="48" t="s">
        <v>30</v>
      </c>
      <c r="C124" s="49" t="s">
        <v>197</v>
      </c>
      <c r="D124" s="45">
        <f>D125</f>
        <v>500900</v>
      </c>
      <c r="E124" s="45">
        <f>E125</f>
        <v>341605.54</v>
      </c>
      <c r="F124" s="50">
        <f t="shared" si="1"/>
        <v>159294.46000000002</v>
      </c>
    </row>
    <row r="125" spans="1:6" s="2" customFormat="1" ht="153.75" x14ac:dyDescent="0.2">
      <c r="A125" s="87" t="s">
        <v>79</v>
      </c>
      <c r="B125" s="48" t="s">
        <v>30</v>
      </c>
      <c r="C125" s="49" t="s">
        <v>198</v>
      </c>
      <c r="D125" s="45">
        <v>500900</v>
      </c>
      <c r="E125" s="45">
        <v>341605.54</v>
      </c>
      <c r="F125" s="50">
        <f t="shared" si="1"/>
        <v>159294.46000000002</v>
      </c>
    </row>
    <row r="126" spans="1:6" ht="92.25" x14ac:dyDescent="0.2">
      <c r="A126" s="84" t="s">
        <v>80</v>
      </c>
      <c r="B126" s="43" t="s">
        <v>30</v>
      </c>
      <c r="C126" s="44" t="s">
        <v>199</v>
      </c>
      <c r="D126" s="45">
        <f>D127</f>
        <v>3392700</v>
      </c>
      <c r="E126" s="45">
        <f>E127</f>
        <v>2274404.7599999998</v>
      </c>
      <c r="F126" s="46">
        <f t="shared" si="1"/>
        <v>1118295.2400000002</v>
      </c>
    </row>
    <row r="127" spans="1:6" ht="69.75" customHeight="1" x14ac:dyDescent="0.2">
      <c r="A127" s="84" t="s">
        <v>81</v>
      </c>
      <c r="B127" s="43" t="s">
        <v>30</v>
      </c>
      <c r="C127" s="44" t="s">
        <v>200</v>
      </c>
      <c r="D127" s="47">
        <v>3392700</v>
      </c>
      <c r="E127" s="45">
        <v>2274404.7599999998</v>
      </c>
      <c r="F127" s="46">
        <f t="shared" si="1"/>
        <v>1118295.2400000002</v>
      </c>
    </row>
    <row r="128" spans="1:6" ht="61.5" x14ac:dyDescent="0.2">
      <c r="A128" s="84" t="s">
        <v>82</v>
      </c>
      <c r="B128" s="43" t="s">
        <v>30</v>
      </c>
      <c r="C128" s="44" t="s">
        <v>201</v>
      </c>
      <c r="D128" s="47">
        <f>D129</f>
        <v>100000</v>
      </c>
      <c r="E128" s="45">
        <f>E129</f>
        <v>0</v>
      </c>
      <c r="F128" s="46">
        <f t="shared" si="1"/>
        <v>100000</v>
      </c>
    </row>
    <row r="129" spans="1:6" ht="92.25" x14ac:dyDescent="0.2">
      <c r="A129" s="84" t="s">
        <v>83</v>
      </c>
      <c r="B129" s="43" t="s">
        <v>30</v>
      </c>
      <c r="C129" s="44" t="s">
        <v>202</v>
      </c>
      <c r="D129" s="47">
        <f>D130</f>
        <v>100000</v>
      </c>
      <c r="E129" s="45">
        <f>E130</f>
        <v>0</v>
      </c>
      <c r="F129" s="46">
        <f t="shared" si="1"/>
        <v>100000</v>
      </c>
    </row>
    <row r="130" spans="1:6" ht="123" x14ac:dyDescent="0.2">
      <c r="A130" s="84" t="s">
        <v>84</v>
      </c>
      <c r="B130" s="43" t="s">
        <v>30</v>
      </c>
      <c r="C130" s="44" t="s">
        <v>203</v>
      </c>
      <c r="D130" s="47">
        <v>100000</v>
      </c>
      <c r="E130" s="45">
        <v>0</v>
      </c>
      <c r="F130" s="46">
        <f t="shared" si="1"/>
        <v>100000</v>
      </c>
    </row>
    <row r="131" spans="1:6" ht="184.5" x14ac:dyDescent="0.2">
      <c r="A131" s="85" t="s">
        <v>85</v>
      </c>
      <c r="B131" s="43" t="s">
        <v>30</v>
      </c>
      <c r="C131" s="44" t="s">
        <v>204</v>
      </c>
      <c r="D131" s="47">
        <f>D132+D134</f>
        <v>2274900</v>
      </c>
      <c r="E131" s="45">
        <f>E132+E134</f>
        <v>1761581.8900000001</v>
      </c>
      <c r="F131" s="46">
        <f t="shared" si="1"/>
        <v>513318.10999999987</v>
      </c>
    </row>
    <row r="132" spans="1:6" ht="184.5" x14ac:dyDescent="0.2">
      <c r="A132" s="85" t="s">
        <v>86</v>
      </c>
      <c r="B132" s="43" t="s">
        <v>30</v>
      </c>
      <c r="C132" s="44" t="s">
        <v>205</v>
      </c>
      <c r="D132" s="47">
        <f>D133</f>
        <v>890000</v>
      </c>
      <c r="E132" s="45">
        <f>E133</f>
        <v>499041.06</v>
      </c>
      <c r="F132" s="46">
        <f t="shared" si="1"/>
        <v>390958.94</v>
      </c>
    </row>
    <row r="133" spans="1:6" ht="158.25" customHeight="1" x14ac:dyDescent="0.2">
      <c r="A133" s="84" t="s">
        <v>87</v>
      </c>
      <c r="B133" s="43" t="s">
        <v>30</v>
      </c>
      <c r="C133" s="44" t="s">
        <v>206</v>
      </c>
      <c r="D133" s="47">
        <v>890000</v>
      </c>
      <c r="E133" s="45">
        <v>499041.06</v>
      </c>
      <c r="F133" s="46">
        <f t="shared" si="1"/>
        <v>390958.94</v>
      </c>
    </row>
    <row r="134" spans="1:6" ht="216" customHeight="1" x14ac:dyDescent="0.2">
      <c r="A134" s="84" t="s">
        <v>412</v>
      </c>
      <c r="B134" s="43" t="s">
        <v>30</v>
      </c>
      <c r="C134" s="44" t="s">
        <v>306</v>
      </c>
      <c r="D134" s="47">
        <f>D135</f>
        <v>1384900</v>
      </c>
      <c r="E134" s="45">
        <f>E135</f>
        <v>1262540.83</v>
      </c>
      <c r="F134" s="46">
        <f t="shared" si="1"/>
        <v>122359.16999999993</v>
      </c>
    </row>
    <row r="135" spans="1:6" ht="215.25" x14ac:dyDescent="0.2">
      <c r="A135" s="84" t="s">
        <v>304</v>
      </c>
      <c r="B135" s="43" t="s">
        <v>30</v>
      </c>
      <c r="C135" s="44" t="s">
        <v>305</v>
      </c>
      <c r="D135" s="47">
        <v>1384900</v>
      </c>
      <c r="E135" s="45">
        <v>1262540.83</v>
      </c>
      <c r="F135" s="46">
        <f t="shared" si="1"/>
        <v>122359.16999999993</v>
      </c>
    </row>
    <row r="136" spans="1:6" ht="61.5" x14ac:dyDescent="0.2">
      <c r="A136" s="84" t="s">
        <v>88</v>
      </c>
      <c r="B136" s="43" t="s">
        <v>30</v>
      </c>
      <c r="C136" s="44" t="s">
        <v>207</v>
      </c>
      <c r="D136" s="47">
        <f>D137</f>
        <v>2887200</v>
      </c>
      <c r="E136" s="45">
        <f>E137</f>
        <v>2897977.14</v>
      </c>
      <c r="F136" s="46" t="str">
        <f t="shared" si="1"/>
        <v>-</v>
      </c>
    </row>
    <row r="137" spans="1:6" ht="35.25" x14ac:dyDescent="0.2">
      <c r="A137" s="84" t="s">
        <v>413</v>
      </c>
      <c r="B137" s="43" t="s">
        <v>30</v>
      </c>
      <c r="C137" s="44" t="s">
        <v>414</v>
      </c>
      <c r="D137" s="47">
        <f>D138</f>
        <v>2887200</v>
      </c>
      <c r="E137" s="45">
        <f>E138</f>
        <v>2897977.14</v>
      </c>
      <c r="F137" s="46"/>
    </row>
    <row r="138" spans="1:6" ht="35.25" x14ac:dyDescent="0.2">
      <c r="A138" s="84" t="s">
        <v>89</v>
      </c>
      <c r="B138" s="43" t="s">
        <v>30</v>
      </c>
      <c r="C138" s="44" t="s">
        <v>208</v>
      </c>
      <c r="D138" s="47">
        <f t="shared" ref="D138:E138" si="2">D139</f>
        <v>2887200</v>
      </c>
      <c r="E138" s="45">
        <f t="shared" si="2"/>
        <v>2897977.14</v>
      </c>
      <c r="F138" s="46" t="str">
        <f t="shared" si="1"/>
        <v>-</v>
      </c>
    </row>
    <row r="139" spans="1:6" ht="61.5" x14ac:dyDescent="0.2">
      <c r="A139" s="84" t="s">
        <v>90</v>
      </c>
      <c r="B139" s="43" t="s">
        <v>30</v>
      </c>
      <c r="C139" s="44" t="s">
        <v>209</v>
      </c>
      <c r="D139" s="47">
        <v>2887200</v>
      </c>
      <c r="E139" s="45">
        <v>2897977.14</v>
      </c>
      <c r="F139" s="46" t="str">
        <f t="shared" si="1"/>
        <v>-</v>
      </c>
    </row>
    <row r="140" spans="1:6" ht="61.5" x14ac:dyDescent="0.2">
      <c r="A140" s="84" t="s">
        <v>91</v>
      </c>
      <c r="B140" s="43" t="s">
        <v>30</v>
      </c>
      <c r="C140" s="44" t="s">
        <v>92</v>
      </c>
      <c r="D140" s="47">
        <f>D148+D155+D144+D158+D141</f>
        <v>609100</v>
      </c>
      <c r="E140" s="47">
        <f>E148+E155+E144+E158+E141</f>
        <v>2632961.25</v>
      </c>
      <c r="F140" s="46" t="str">
        <f t="shared" si="1"/>
        <v>-</v>
      </c>
    </row>
    <row r="141" spans="1:6" s="2" customFormat="1" ht="184.5" hidden="1" x14ac:dyDescent="0.2">
      <c r="A141" s="86" t="s">
        <v>93</v>
      </c>
      <c r="B141" s="48" t="s">
        <v>30</v>
      </c>
      <c r="C141" s="49" t="s">
        <v>210</v>
      </c>
      <c r="D141" s="45">
        <f>D142</f>
        <v>0</v>
      </c>
      <c r="E141" s="45">
        <f>E142</f>
        <v>0</v>
      </c>
      <c r="F141" s="46" t="str">
        <f t="shared" si="1"/>
        <v>-</v>
      </c>
    </row>
    <row r="142" spans="1:6" s="2" customFormat="1" ht="215.25" hidden="1" x14ac:dyDescent="0.2">
      <c r="A142" s="86" t="s">
        <v>94</v>
      </c>
      <c r="B142" s="48" t="s">
        <v>30</v>
      </c>
      <c r="C142" s="49" t="s">
        <v>211</v>
      </c>
      <c r="D142" s="45">
        <f>D143</f>
        <v>0</v>
      </c>
      <c r="E142" s="45">
        <f>E143</f>
        <v>0</v>
      </c>
      <c r="F142" s="46" t="str">
        <f t="shared" si="1"/>
        <v>-</v>
      </c>
    </row>
    <row r="143" spans="1:6" s="2" customFormat="1" ht="184.5" hidden="1" x14ac:dyDescent="0.2">
      <c r="A143" s="86" t="s">
        <v>95</v>
      </c>
      <c r="B143" s="48" t="s">
        <v>30</v>
      </c>
      <c r="C143" s="49" t="s">
        <v>212</v>
      </c>
      <c r="D143" s="45">
        <v>0</v>
      </c>
      <c r="E143" s="45">
        <v>0</v>
      </c>
      <c r="F143" s="46" t="str">
        <f t="shared" si="1"/>
        <v>-</v>
      </c>
    </row>
    <row r="144" spans="1:6" s="2" customFormat="1" ht="184.5" hidden="1" x14ac:dyDescent="0.2">
      <c r="A144" s="86" t="s">
        <v>93</v>
      </c>
      <c r="B144" s="48" t="s">
        <v>30</v>
      </c>
      <c r="C144" s="49" t="s">
        <v>210</v>
      </c>
      <c r="D144" s="45">
        <f>D145</f>
        <v>0</v>
      </c>
      <c r="E144" s="45">
        <f>E145</f>
        <v>0</v>
      </c>
      <c r="F144" s="46" t="str">
        <f t="shared" si="1"/>
        <v>-</v>
      </c>
    </row>
    <row r="145" spans="1:6" s="2" customFormat="1" ht="215.25" hidden="1" x14ac:dyDescent="0.2">
      <c r="A145" s="86" t="s">
        <v>94</v>
      </c>
      <c r="B145" s="48" t="s">
        <v>30</v>
      </c>
      <c r="C145" s="49" t="s">
        <v>211</v>
      </c>
      <c r="D145" s="45">
        <f>D146</f>
        <v>0</v>
      </c>
      <c r="E145" s="45">
        <f>E147+E146</f>
        <v>0</v>
      </c>
      <c r="F145" s="46" t="str">
        <f t="shared" si="1"/>
        <v>-</v>
      </c>
    </row>
    <row r="146" spans="1:6" s="2" customFormat="1" ht="184.5" hidden="1" x14ac:dyDescent="0.2">
      <c r="A146" s="86" t="s">
        <v>330</v>
      </c>
      <c r="B146" s="48" t="s">
        <v>30</v>
      </c>
      <c r="C146" s="49" t="s">
        <v>331</v>
      </c>
      <c r="D146" s="45">
        <v>0</v>
      </c>
      <c r="E146" s="45">
        <v>0</v>
      </c>
      <c r="F146" s="46" t="str">
        <f t="shared" si="1"/>
        <v>-</v>
      </c>
    </row>
    <row r="147" spans="1:6" s="2" customFormat="1" ht="184.5" hidden="1" x14ac:dyDescent="0.2">
      <c r="A147" s="86" t="s">
        <v>95</v>
      </c>
      <c r="B147" s="48" t="s">
        <v>30</v>
      </c>
      <c r="C147" s="49" t="s">
        <v>212</v>
      </c>
      <c r="D147" s="45">
        <v>0</v>
      </c>
      <c r="E147" s="45">
        <v>0</v>
      </c>
      <c r="F147" s="50" t="str">
        <f t="shared" si="1"/>
        <v>-</v>
      </c>
    </row>
    <row r="148" spans="1:6" ht="61.5" x14ac:dyDescent="0.2">
      <c r="A148" s="84" t="s">
        <v>96</v>
      </c>
      <c r="B148" s="43" t="s">
        <v>30</v>
      </c>
      <c r="C148" s="44" t="s">
        <v>213</v>
      </c>
      <c r="D148" s="47">
        <f>D149+D151</f>
        <v>609100</v>
      </c>
      <c r="E148" s="45">
        <f>E149+E153+E151</f>
        <v>2428815.2999999998</v>
      </c>
      <c r="F148" s="46" t="str">
        <f t="shared" si="1"/>
        <v>-</v>
      </c>
    </row>
    <row r="149" spans="1:6" ht="61.5" x14ac:dyDescent="0.2">
      <c r="A149" s="84" t="s">
        <v>97</v>
      </c>
      <c r="B149" s="43" t="s">
        <v>30</v>
      </c>
      <c r="C149" s="44" t="s">
        <v>352</v>
      </c>
      <c r="D149" s="47">
        <f>D150</f>
        <v>609100</v>
      </c>
      <c r="E149" s="45">
        <f>E150</f>
        <v>2428815.2999999998</v>
      </c>
      <c r="F149" s="46" t="str">
        <f t="shared" ref="F149:F221" si="3">IF(OR(D149="-",IF(E149="-",0,E149)&gt;=IF(D149="-",0,D149)),"-",IF(D149="-",0,D149)-IF(E149="-",0,E149))</f>
        <v>-</v>
      </c>
    </row>
    <row r="150" spans="1:6" ht="92.25" x14ac:dyDescent="0.2">
      <c r="A150" s="84" t="s">
        <v>98</v>
      </c>
      <c r="B150" s="43" t="s">
        <v>30</v>
      </c>
      <c r="C150" s="44" t="s">
        <v>353</v>
      </c>
      <c r="D150" s="47">
        <v>609100</v>
      </c>
      <c r="E150" s="45">
        <v>2428815.2999999998</v>
      </c>
      <c r="F150" s="46" t="str">
        <f t="shared" si="3"/>
        <v>-</v>
      </c>
    </row>
    <row r="151" spans="1:6" ht="123" hidden="1" x14ac:dyDescent="0.2">
      <c r="A151" s="84" t="s">
        <v>145</v>
      </c>
      <c r="B151" s="43" t="s">
        <v>30</v>
      </c>
      <c r="C151" s="44" t="s">
        <v>214</v>
      </c>
      <c r="D151" s="47">
        <f>D152</f>
        <v>0</v>
      </c>
      <c r="E151" s="45">
        <f>E152</f>
        <v>0</v>
      </c>
      <c r="F151" s="46" t="s">
        <v>37</v>
      </c>
    </row>
    <row r="152" spans="1:6" ht="123" hidden="1" x14ac:dyDescent="0.2">
      <c r="A152" s="84" t="s">
        <v>146</v>
      </c>
      <c r="B152" s="43" t="s">
        <v>30</v>
      </c>
      <c r="C152" s="44" t="s">
        <v>215</v>
      </c>
      <c r="D152" s="47">
        <v>0</v>
      </c>
      <c r="E152" s="45">
        <v>0</v>
      </c>
      <c r="F152" s="46" t="s">
        <v>37</v>
      </c>
    </row>
    <row r="153" spans="1:6" s="3" customFormat="1" ht="123" hidden="1" x14ac:dyDescent="0.2">
      <c r="A153" s="84" t="s">
        <v>145</v>
      </c>
      <c r="B153" s="43" t="s">
        <v>30</v>
      </c>
      <c r="C153" s="44" t="s">
        <v>214</v>
      </c>
      <c r="D153" s="47">
        <v>0</v>
      </c>
      <c r="E153" s="45">
        <f>E154</f>
        <v>0</v>
      </c>
      <c r="F153" s="46" t="s">
        <v>37</v>
      </c>
    </row>
    <row r="154" spans="1:6" s="2" customFormat="1" ht="123" hidden="1" x14ac:dyDescent="0.2">
      <c r="A154" s="87" t="s">
        <v>146</v>
      </c>
      <c r="B154" s="48" t="s">
        <v>30</v>
      </c>
      <c r="C154" s="49" t="s">
        <v>215</v>
      </c>
      <c r="D154" s="45">
        <v>0</v>
      </c>
      <c r="E154" s="45">
        <v>0</v>
      </c>
      <c r="F154" s="50" t="s">
        <v>37</v>
      </c>
    </row>
    <row r="155" spans="1:6" ht="153.75" x14ac:dyDescent="0.2">
      <c r="A155" s="84" t="s">
        <v>99</v>
      </c>
      <c r="B155" s="43" t="s">
        <v>30</v>
      </c>
      <c r="C155" s="44" t="s">
        <v>354</v>
      </c>
      <c r="D155" s="47">
        <f>D156</f>
        <v>0</v>
      </c>
      <c r="E155" s="45">
        <f>E156</f>
        <v>204145.95</v>
      </c>
      <c r="F155" s="46" t="str">
        <f t="shared" si="3"/>
        <v>-</v>
      </c>
    </row>
    <row r="156" spans="1:6" ht="153.75" x14ac:dyDescent="0.2">
      <c r="A156" s="84" t="s">
        <v>100</v>
      </c>
      <c r="B156" s="43" t="s">
        <v>30</v>
      </c>
      <c r="C156" s="44" t="s">
        <v>355</v>
      </c>
      <c r="D156" s="47">
        <f>D157</f>
        <v>0</v>
      </c>
      <c r="E156" s="45">
        <f>E157</f>
        <v>204145.95</v>
      </c>
      <c r="F156" s="46" t="str">
        <f t="shared" si="3"/>
        <v>-</v>
      </c>
    </row>
    <row r="157" spans="1:6" ht="184.5" x14ac:dyDescent="0.2">
      <c r="A157" s="85" t="s">
        <v>101</v>
      </c>
      <c r="B157" s="43" t="s">
        <v>30</v>
      </c>
      <c r="C157" s="44" t="s">
        <v>356</v>
      </c>
      <c r="D157" s="47">
        <v>0</v>
      </c>
      <c r="E157" s="45">
        <v>204145.95</v>
      </c>
      <c r="F157" s="46" t="str">
        <f t="shared" si="3"/>
        <v>-</v>
      </c>
    </row>
    <row r="158" spans="1:6" ht="61.5" hidden="1" x14ac:dyDescent="0.2">
      <c r="A158" s="85" t="s">
        <v>349</v>
      </c>
      <c r="B158" s="43" t="s">
        <v>30</v>
      </c>
      <c r="C158" s="44" t="s">
        <v>357</v>
      </c>
      <c r="D158" s="45">
        <f>D159</f>
        <v>0</v>
      </c>
      <c r="E158" s="45">
        <f>E159</f>
        <v>0</v>
      </c>
      <c r="F158" s="46" t="s">
        <v>37</v>
      </c>
    </row>
    <row r="159" spans="1:6" ht="92.25" hidden="1" x14ac:dyDescent="0.2">
      <c r="A159" s="85" t="s">
        <v>350</v>
      </c>
      <c r="B159" s="43" t="s">
        <v>30</v>
      </c>
      <c r="C159" s="44" t="s">
        <v>358</v>
      </c>
      <c r="D159" s="47">
        <v>0</v>
      </c>
      <c r="E159" s="45">
        <v>0</v>
      </c>
      <c r="F159" s="46" t="s">
        <v>37</v>
      </c>
    </row>
    <row r="160" spans="1:6" ht="35.25" x14ac:dyDescent="0.2">
      <c r="A160" s="84" t="s">
        <v>102</v>
      </c>
      <c r="B160" s="43" t="s">
        <v>30</v>
      </c>
      <c r="C160" s="44" t="s">
        <v>359</v>
      </c>
      <c r="D160" s="47">
        <f>D164+D166+D178</f>
        <v>136000</v>
      </c>
      <c r="E160" s="47">
        <f>E164+E166+E178</f>
        <v>264448.80000000005</v>
      </c>
      <c r="F160" s="46" t="str">
        <f t="shared" si="3"/>
        <v>-</v>
      </c>
    </row>
    <row r="161" spans="1:6" ht="123" hidden="1" x14ac:dyDescent="0.2">
      <c r="A161" s="84" t="s">
        <v>149</v>
      </c>
      <c r="B161" s="43" t="s">
        <v>30</v>
      </c>
      <c r="C161" s="44" t="s">
        <v>216</v>
      </c>
      <c r="D161" s="47" t="s">
        <v>37</v>
      </c>
      <c r="E161" s="45">
        <v>0</v>
      </c>
      <c r="F161" s="46" t="str">
        <f t="shared" si="3"/>
        <v>-</v>
      </c>
    </row>
    <row r="162" spans="1:6" ht="153.75" hidden="1" x14ac:dyDescent="0.2">
      <c r="A162" s="84" t="s">
        <v>150</v>
      </c>
      <c r="B162" s="43" t="s">
        <v>30</v>
      </c>
      <c r="C162" s="44" t="s">
        <v>217</v>
      </c>
      <c r="D162" s="47" t="s">
        <v>37</v>
      </c>
      <c r="E162" s="45">
        <v>0</v>
      </c>
      <c r="F162" s="46" t="str">
        <f t="shared" si="3"/>
        <v>-</v>
      </c>
    </row>
    <row r="163" spans="1:6" ht="246" hidden="1" x14ac:dyDescent="0.2">
      <c r="A163" s="84" t="s">
        <v>151</v>
      </c>
      <c r="B163" s="43" t="s">
        <v>30</v>
      </c>
      <c r="C163" s="44" t="s">
        <v>218</v>
      </c>
      <c r="D163" s="47" t="s">
        <v>37</v>
      </c>
      <c r="E163" s="45">
        <v>0</v>
      </c>
      <c r="F163" s="46" t="str">
        <f t="shared" si="3"/>
        <v>-</v>
      </c>
    </row>
    <row r="164" spans="1:6" ht="92.25" x14ac:dyDescent="0.2">
      <c r="A164" s="84" t="s">
        <v>273</v>
      </c>
      <c r="B164" s="43" t="s">
        <v>30</v>
      </c>
      <c r="C164" s="44" t="s">
        <v>274</v>
      </c>
      <c r="D164" s="47">
        <f>D165</f>
        <v>0</v>
      </c>
      <c r="E164" s="45">
        <f>E165</f>
        <v>197059.17</v>
      </c>
      <c r="F164" s="46" t="str">
        <f t="shared" si="3"/>
        <v>-</v>
      </c>
    </row>
    <row r="165" spans="1:6" ht="123" x14ac:dyDescent="0.2">
      <c r="A165" s="84" t="s">
        <v>275</v>
      </c>
      <c r="B165" s="43" t="s">
        <v>30</v>
      </c>
      <c r="C165" s="44" t="s">
        <v>276</v>
      </c>
      <c r="D165" s="47">
        <v>0</v>
      </c>
      <c r="E165" s="45">
        <v>197059.17</v>
      </c>
      <c r="F165" s="46" t="str">
        <f t="shared" si="3"/>
        <v>-</v>
      </c>
    </row>
    <row r="166" spans="1:6" s="2" customFormat="1" ht="246" x14ac:dyDescent="0.2">
      <c r="A166" s="88" t="s">
        <v>269</v>
      </c>
      <c r="B166" s="48" t="s">
        <v>30</v>
      </c>
      <c r="C166" s="49" t="s">
        <v>360</v>
      </c>
      <c r="D166" s="45">
        <f>D167+D169</f>
        <v>136000</v>
      </c>
      <c r="E166" s="45">
        <f>E167+E169</f>
        <v>67389.63</v>
      </c>
      <c r="F166" s="46">
        <f t="shared" si="3"/>
        <v>68610.37</v>
      </c>
    </row>
    <row r="167" spans="1:6" ht="123" x14ac:dyDescent="0.2">
      <c r="A167" s="84" t="s">
        <v>290</v>
      </c>
      <c r="B167" s="43" t="s">
        <v>30</v>
      </c>
      <c r="C167" s="44" t="s">
        <v>361</v>
      </c>
      <c r="D167" s="47">
        <f>D168</f>
        <v>0</v>
      </c>
      <c r="E167" s="45">
        <f>E168</f>
        <v>15539.14</v>
      </c>
      <c r="F167" s="46" t="s">
        <v>37</v>
      </c>
    </row>
    <row r="168" spans="1:6" ht="159.75" customHeight="1" x14ac:dyDescent="0.2">
      <c r="A168" s="84" t="s">
        <v>289</v>
      </c>
      <c r="B168" s="43" t="s">
        <v>30</v>
      </c>
      <c r="C168" s="44" t="s">
        <v>362</v>
      </c>
      <c r="D168" s="47">
        <v>0</v>
      </c>
      <c r="E168" s="45">
        <v>15539.14</v>
      </c>
      <c r="F168" s="46" t="s">
        <v>37</v>
      </c>
    </row>
    <row r="169" spans="1:6" s="2" customFormat="1" ht="184.5" x14ac:dyDescent="0.2">
      <c r="A169" s="88" t="s">
        <v>270</v>
      </c>
      <c r="B169" s="48" t="s">
        <v>30</v>
      </c>
      <c r="C169" s="49" t="s">
        <v>363</v>
      </c>
      <c r="D169" s="45">
        <f>D170</f>
        <v>136000</v>
      </c>
      <c r="E169" s="45">
        <f>E170</f>
        <v>51850.49</v>
      </c>
      <c r="F169" s="50">
        <f t="shared" si="3"/>
        <v>84149.510000000009</v>
      </c>
    </row>
    <row r="170" spans="1:6" s="2" customFormat="1" ht="158.25" customHeight="1" x14ac:dyDescent="0.2">
      <c r="A170" s="87" t="s">
        <v>258</v>
      </c>
      <c r="B170" s="48" t="s">
        <v>30</v>
      </c>
      <c r="C170" s="49" t="s">
        <v>364</v>
      </c>
      <c r="D170" s="45">
        <v>136000</v>
      </c>
      <c r="E170" s="45">
        <v>51850.49</v>
      </c>
      <c r="F170" s="50">
        <f t="shared" si="3"/>
        <v>84149.510000000009</v>
      </c>
    </row>
    <row r="171" spans="1:6" s="2" customFormat="1" ht="61.5" hidden="1" x14ac:dyDescent="0.2">
      <c r="A171" s="87" t="s">
        <v>260</v>
      </c>
      <c r="B171" s="48" t="s">
        <v>30</v>
      </c>
      <c r="C171" s="49" t="s">
        <v>261</v>
      </c>
      <c r="D171" s="45">
        <f>D172</f>
        <v>0</v>
      </c>
      <c r="E171" s="45">
        <f>E172</f>
        <v>0</v>
      </c>
      <c r="F171" s="50" t="str">
        <f t="shared" si="3"/>
        <v>-</v>
      </c>
    </row>
    <row r="172" spans="1:6" s="2" customFormat="1" ht="153.75" hidden="1" x14ac:dyDescent="0.2">
      <c r="A172" s="87" t="s">
        <v>262</v>
      </c>
      <c r="B172" s="48" t="s">
        <v>30</v>
      </c>
      <c r="C172" s="49" t="s">
        <v>263</v>
      </c>
      <c r="D172" s="45"/>
      <c r="E172" s="45">
        <f>E173</f>
        <v>0</v>
      </c>
      <c r="F172" s="50" t="str">
        <f t="shared" si="3"/>
        <v>-</v>
      </c>
    </row>
    <row r="173" spans="1:6" s="2" customFormat="1" ht="153.75" hidden="1" x14ac:dyDescent="0.2">
      <c r="A173" s="87" t="s">
        <v>264</v>
      </c>
      <c r="B173" s="48" t="s">
        <v>30</v>
      </c>
      <c r="C173" s="49" t="s">
        <v>265</v>
      </c>
      <c r="D173" s="45"/>
      <c r="E173" s="45">
        <f>E174</f>
        <v>0</v>
      </c>
      <c r="F173" s="50" t="str">
        <f t="shared" si="3"/>
        <v>-</v>
      </c>
    </row>
    <row r="174" spans="1:6" s="2" customFormat="1" ht="307.5" hidden="1" x14ac:dyDescent="0.2">
      <c r="A174" s="87" t="s">
        <v>259</v>
      </c>
      <c r="B174" s="48" t="s">
        <v>30</v>
      </c>
      <c r="C174" s="49" t="s">
        <v>266</v>
      </c>
      <c r="D174" s="45">
        <v>0</v>
      </c>
      <c r="E174" s="45">
        <f>11876.04-11876.04</f>
        <v>0</v>
      </c>
      <c r="F174" s="50" t="str">
        <f t="shared" si="3"/>
        <v>-</v>
      </c>
    </row>
    <row r="175" spans="1:6" s="2" customFormat="1" ht="61.5" hidden="1" x14ac:dyDescent="0.2">
      <c r="A175" s="87" t="s">
        <v>260</v>
      </c>
      <c r="B175" s="48" t="s">
        <v>30</v>
      </c>
      <c r="C175" s="49" t="s">
        <v>261</v>
      </c>
      <c r="D175" s="45" t="s">
        <v>37</v>
      </c>
      <c r="E175" s="45">
        <f>E176</f>
        <v>0</v>
      </c>
      <c r="F175" s="50" t="str">
        <f t="shared" si="3"/>
        <v>-</v>
      </c>
    </row>
    <row r="176" spans="1:6" s="2" customFormat="1" ht="153.75" hidden="1" x14ac:dyDescent="0.2">
      <c r="A176" s="87" t="s">
        <v>262</v>
      </c>
      <c r="B176" s="48" t="s">
        <v>30</v>
      </c>
      <c r="C176" s="49" t="s">
        <v>263</v>
      </c>
      <c r="D176" s="45" t="s">
        <v>37</v>
      </c>
      <c r="E176" s="45">
        <f>E177</f>
        <v>0</v>
      </c>
      <c r="F176" s="50" t="str">
        <f t="shared" si="3"/>
        <v>-</v>
      </c>
    </row>
    <row r="177" spans="1:6" s="2" customFormat="1" ht="307.5" hidden="1" x14ac:dyDescent="0.2">
      <c r="A177" s="87" t="s">
        <v>278</v>
      </c>
      <c r="B177" s="48" t="s">
        <v>30</v>
      </c>
      <c r="C177" s="49" t="s">
        <v>277</v>
      </c>
      <c r="D177" s="45" t="s">
        <v>37</v>
      </c>
      <c r="E177" s="45">
        <v>0</v>
      </c>
      <c r="F177" s="50" t="str">
        <f t="shared" si="3"/>
        <v>-</v>
      </c>
    </row>
    <row r="178" spans="1:6" s="2" customFormat="1" ht="61.5" hidden="1" x14ac:dyDescent="0.2">
      <c r="A178" s="87" t="s">
        <v>303</v>
      </c>
      <c r="B178" s="48" t="s">
        <v>30</v>
      </c>
      <c r="C178" s="49" t="s">
        <v>261</v>
      </c>
      <c r="D178" s="45">
        <v>0</v>
      </c>
      <c r="E178" s="45">
        <f>E179+E181</f>
        <v>0</v>
      </c>
      <c r="F178" s="50" t="str">
        <f t="shared" si="3"/>
        <v>-</v>
      </c>
    </row>
    <row r="179" spans="1:6" s="2" customFormat="1" ht="215.25" hidden="1" x14ac:dyDescent="0.2">
      <c r="A179" s="87" t="s">
        <v>302</v>
      </c>
      <c r="B179" s="48" t="s">
        <v>30</v>
      </c>
      <c r="C179" s="49" t="s">
        <v>365</v>
      </c>
      <c r="D179" s="45">
        <v>0</v>
      </c>
      <c r="E179" s="45">
        <f>E180</f>
        <v>0</v>
      </c>
      <c r="F179" s="50" t="str">
        <f t="shared" si="3"/>
        <v>-</v>
      </c>
    </row>
    <row r="180" spans="1:6" s="2" customFormat="1" ht="153.75" hidden="1" x14ac:dyDescent="0.2">
      <c r="A180" s="87" t="s">
        <v>313</v>
      </c>
      <c r="B180" s="48" t="s">
        <v>30</v>
      </c>
      <c r="C180" s="49" t="s">
        <v>366</v>
      </c>
      <c r="D180" s="45">
        <v>0</v>
      </c>
      <c r="E180" s="45">
        <v>0</v>
      </c>
      <c r="F180" s="50" t="str">
        <f t="shared" si="3"/>
        <v>-</v>
      </c>
    </row>
    <row r="181" spans="1:6" s="2" customFormat="1" ht="153.75" hidden="1" x14ac:dyDescent="0.2">
      <c r="A181" s="89" t="s">
        <v>316</v>
      </c>
      <c r="B181" s="51" t="s">
        <v>30</v>
      </c>
      <c r="C181" s="52" t="s">
        <v>263</v>
      </c>
      <c r="D181" s="45">
        <f>D182</f>
        <v>0</v>
      </c>
      <c r="E181" s="45">
        <f>E182</f>
        <v>0</v>
      </c>
      <c r="F181" s="50" t="str">
        <f t="shared" si="3"/>
        <v>-</v>
      </c>
    </row>
    <row r="182" spans="1:6" s="2" customFormat="1" ht="153.75" hidden="1" x14ac:dyDescent="0.2">
      <c r="A182" s="89" t="s">
        <v>315</v>
      </c>
      <c r="B182" s="48" t="s">
        <v>30</v>
      </c>
      <c r="C182" s="49" t="s">
        <v>265</v>
      </c>
      <c r="D182" s="45">
        <f>D183</f>
        <v>0</v>
      </c>
      <c r="E182" s="45">
        <f>E183</f>
        <v>0</v>
      </c>
      <c r="F182" s="50" t="str">
        <f t="shared" si="3"/>
        <v>-</v>
      </c>
    </row>
    <row r="183" spans="1:6" s="2" customFormat="1" ht="216" hidden="1" thickBot="1" x14ac:dyDescent="0.25">
      <c r="A183" s="61" t="s">
        <v>314</v>
      </c>
      <c r="B183" s="48" t="s">
        <v>30</v>
      </c>
      <c r="C183" s="49" t="s">
        <v>337</v>
      </c>
      <c r="D183" s="45">
        <v>0</v>
      </c>
      <c r="E183" s="45">
        <v>0</v>
      </c>
      <c r="F183" s="50" t="str">
        <f t="shared" si="3"/>
        <v>-</v>
      </c>
    </row>
    <row r="184" spans="1:6" ht="35.25" x14ac:dyDescent="0.2">
      <c r="A184" s="84" t="s">
        <v>103</v>
      </c>
      <c r="B184" s="43" t="s">
        <v>30</v>
      </c>
      <c r="C184" s="44" t="s">
        <v>367</v>
      </c>
      <c r="D184" s="47">
        <f>D187+D189</f>
        <v>0</v>
      </c>
      <c r="E184" s="45">
        <f>E187+E189</f>
        <v>362400</v>
      </c>
      <c r="F184" s="50" t="str">
        <f t="shared" si="3"/>
        <v>-</v>
      </c>
    </row>
    <row r="185" spans="1:6" ht="35.25" hidden="1" x14ac:dyDescent="0.2">
      <c r="A185" s="84" t="s">
        <v>147</v>
      </c>
      <c r="B185" s="43" t="s">
        <v>30</v>
      </c>
      <c r="C185" s="44" t="s">
        <v>219</v>
      </c>
      <c r="D185" s="47" t="s">
        <v>37</v>
      </c>
      <c r="E185" s="45">
        <f>E186</f>
        <v>0</v>
      </c>
      <c r="F185" s="50" t="str">
        <f t="shared" si="3"/>
        <v>-</v>
      </c>
    </row>
    <row r="186" spans="1:6" ht="61.5" hidden="1" x14ac:dyDescent="0.2">
      <c r="A186" s="84" t="s">
        <v>148</v>
      </c>
      <c r="B186" s="43" t="s">
        <v>30</v>
      </c>
      <c r="C186" s="44" t="s">
        <v>220</v>
      </c>
      <c r="D186" s="47" t="s">
        <v>37</v>
      </c>
      <c r="E186" s="45">
        <v>0</v>
      </c>
      <c r="F186" s="50" t="str">
        <f t="shared" si="3"/>
        <v>-</v>
      </c>
    </row>
    <row r="187" spans="1:6" ht="35.25" x14ac:dyDescent="0.2">
      <c r="A187" s="84" t="s">
        <v>104</v>
      </c>
      <c r="B187" s="43" t="s">
        <v>30</v>
      </c>
      <c r="C187" s="44" t="s">
        <v>221</v>
      </c>
      <c r="D187" s="47">
        <f>D188</f>
        <v>0</v>
      </c>
      <c r="E187" s="45">
        <f>E188</f>
        <v>-1700</v>
      </c>
      <c r="F187" s="50">
        <f t="shared" si="3"/>
        <v>1700</v>
      </c>
    </row>
    <row r="188" spans="1:6" ht="46.5" customHeight="1" x14ac:dyDescent="0.2">
      <c r="A188" s="84" t="s">
        <v>105</v>
      </c>
      <c r="B188" s="43" t="s">
        <v>30</v>
      </c>
      <c r="C188" s="44" t="s">
        <v>222</v>
      </c>
      <c r="D188" s="47">
        <v>0</v>
      </c>
      <c r="E188" s="45">
        <v>-1700</v>
      </c>
      <c r="F188" s="50">
        <f t="shared" si="3"/>
        <v>1700</v>
      </c>
    </row>
    <row r="189" spans="1:6" ht="35.25" x14ac:dyDescent="0.2">
      <c r="A189" s="84" t="s">
        <v>281</v>
      </c>
      <c r="B189" s="43" t="s">
        <v>30</v>
      </c>
      <c r="C189" s="44" t="s">
        <v>282</v>
      </c>
      <c r="D189" s="47">
        <f>D190</f>
        <v>0</v>
      </c>
      <c r="E189" s="45">
        <f>E190</f>
        <v>364100</v>
      </c>
      <c r="F189" s="46">
        <v>0</v>
      </c>
    </row>
    <row r="190" spans="1:6" ht="61.5" x14ac:dyDescent="0.2">
      <c r="A190" s="84" t="s">
        <v>280</v>
      </c>
      <c r="B190" s="43" t="s">
        <v>30</v>
      </c>
      <c r="C190" s="44" t="s">
        <v>368</v>
      </c>
      <c r="D190" s="47">
        <f>D191+D192+D193+D194+D197</f>
        <v>0</v>
      </c>
      <c r="E190" s="47">
        <f>E191+E192+E193+E194+E197+E195+E196+E198</f>
        <v>364100</v>
      </c>
      <c r="F190" s="46">
        <f>D190-E190</f>
        <v>-364100</v>
      </c>
    </row>
    <row r="191" spans="1:6" ht="153.75" hidden="1" x14ac:dyDescent="0.2">
      <c r="A191" s="84" t="s">
        <v>283</v>
      </c>
      <c r="B191" s="43" t="s">
        <v>30</v>
      </c>
      <c r="C191" s="44" t="s">
        <v>284</v>
      </c>
      <c r="D191" s="47">
        <v>0</v>
      </c>
      <c r="E191" s="45">
        <v>0</v>
      </c>
      <c r="F191" s="46">
        <f t="shared" ref="F191:F196" si="4">D191-E191</f>
        <v>0</v>
      </c>
    </row>
    <row r="192" spans="1:6" ht="153.75" hidden="1" x14ac:dyDescent="0.2">
      <c r="A192" s="84" t="s">
        <v>285</v>
      </c>
      <c r="B192" s="43" t="s">
        <v>30</v>
      </c>
      <c r="C192" s="44" t="s">
        <v>286</v>
      </c>
      <c r="D192" s="47">
        <v>0</v>
      </c>
      <c r="E192" s="45">
        <v>0</v>
      </c>
      <c r="F192" s="46">
        <f t="shared" si="4"/>
        <v>0</v>
      </c>
    </row>
    <row r="193" spans="1:6" ht="215.25" hidden="1" x14ac:dyDescent="0.2">
      <c r="A193" s="84" t="s">
        <v>309</v>
      </c>
      <c r="B193" s="43" t="s">
        <v>30</v>
      </c>
      <c r="C193" s="44" t="s">
        <v>310</v>
      </c>
      <c r="D193" s="47">
        <v>0</v>
      </c>
      <c r="E193" s="45">
        <v>0</v>
      </c>
      <c r="F193" s="46">
        <f t="shared" si="4"/>
        <v>0</v>
      </c>
    </row>
    <row r="194" spans="1:6" ht="215.25" hidden="1" x14ac:dyDescent="0.2">
      <c r="A194" s="84" t="s">
        <v>311</v>
      </c>
      <c r="B194" s="43" t="s">
        <v>30</v>
      </c>
      <c r="C194" s="44" t="s">
        <v>312</v>
      </c>
      <c r="D194" s="47">
        <v>0</v>
      </c>
      <c r="E194" s="45">
        <v>0</v>
      </c>
      <c r="F194" s="46">
        <f t="shared" si="4"/>
        <v>0</v>
      </c>
    </row>
    <row r="195" spans="1:6" ht="246" hidden="1" x14ac:dyDescent="0.2">
      <c r="A195" s="84" t="s">
        <v>333</v>
      </c>
      <c r="B195" s="43" t="s">
        <v>30</v>
      </c>
      <c r="C195" s="44" t="s">
        <v>334</v>
      </c>
      <c r="D195" s="47">
        <v>0</v>
      </c>
      <c r="E195" s="45">
        <v>0</v>
      </c>
      <c r="F195" s="46">
        <f t="shared" si="4"/>
        <v>0</v>
      </c>
    </row>
    <row r="196" spans="1:6" ht="215.25" hidden="1" x14ac:dyDescent="0.2">
      <c r="A196" s="84" t="s">
        <v>335</v>
      </c>
      <c r="B196" s="43" t="s">
        <v>30</v>
      </c>
      <c r="C196" s="44" t="s">
        <v>336</v>
      </c>
      <c r="D196" s="47">
        <v>0</v>
      </c>
      <c r="E196" s="45">
        <v>0</v>
      </c>
      <c r="F196" s="46">
        <f t="shared" si="4"/>
        <v>0</v>
      </c>
    </row>
    <row r="197" spans="1:6" ht="246" hidden="1" x14ac:dyDescent="0.2">
      <c r="A197" s="84" t="s">
        <v>351</v>
      </c>
      <c r="B197" s="43" t="s">
        <v>30</v>
      </c>
      <c r="C197" s="44" t="s">
        <v>369</v>
      </c>
      <c r="D197" s="47">
        <v>0</v>
      </c>
      <c r="E197" s="45">
        <v>0</v>
      </c>
      <c r="F197" s="46">
        <f t="shared" ref="F197" si="5">D197-E197</f>
        <v>0</v>
      </c>
    </row>
    <row r="198" spans="1:6" ht="163.5" customHeight="1" x14ac:dyDescent="0.2">
      <c r="A198" s="84" t="s">
        <v>404</v>
      </c>
      <c r="B198" s="43" t="s">
        <v>30</v>
      </c>
      <c r="C198" s="44" t="s">
        <v>405</v>
      </c>
      <c r="D198" s="47">
        <v>0</v>
      </c>
      <c r="E198" s="45">
        <v>364100</v>
      </c>
      <c r="F198" s="46">
        <f t="shared" ref="F198" si="6">D198-E198</f>
        <v>-364100</v>
      </c>
    </row>
    <row r="199" spans="1:6" ht="35.25" x14ac:dyDescent="0.2">
      <c r="A199" s="84" t="s">
        <v>106</v>
      </c>
      <c r="B199" s="43" t="s">
        <v>30</v>
      </c>
      <c r="C199" s="44" t="s">
        <v>370</v>
      </c>
      <c r="D199" s="45">
        <f>D200+D219+D224</f>
        <v>532839100</v>
      </c>
      <c r="E199" s="45">
        <f>E200+E219+E224+E222</f>
        <v>252278427.52000001</v>
      </c>
      <c r="F199" s="46">
        <f t="shared" si="3"/>
        <v>280560672.48000002</v>
      </c>
    </row>
    <row r="200" spans="1:6" ht="92.25" x14ac:dyDescent="0.2">
      <c r="A200" s="84" t="s">
        <v>107</v>
      </c>
      <c r="B200" s="43" t="s">
        <v>30</v>
      </c>
      <c r="C200" s="44" t="s">
        <v>371</v>
      </c>
      <c r="D200" s="45">
        <f>D201+D211+D214+D206</f>
        <v>535995500</v>
      </c>
      <c r="E200" s="45">
        <f>E201+E211+E214+E206</f>
        <v>255661252.16</v>
      </c>
      <c r="F200" s="46">
        <f t="shared" si="3"/>
        <v>280334247.84000003</v>
      </c>
    </row>
    <row r="201" spans="1:6" ht="61.5" x14ac:dyDescent="0.2">
      <c r="A201" s="84" t="s">
        <v>108</v>
      </c>
      <c r="B201" s="43" t="s">
        <v>30</v>
      </c>
      <c r="C201" s="44" t="s">
        <v>372</v>
      </c>
      <c r="D201" s="45">
        <f>D202+D204</f>
        <v>33876200</v>
      </c>
      <c r="E201" s="45">
        <f>E202+E204</f>
        <v>28250600</v>
      </c>
      <c r="F201" s="46">
        <f t="shared" si="3"/>
        <v>5625600</v>
      </c>
    </row>
    <row r="202" spans="1:6" ht="35.25" x14ac:dyDescent="0.2">
      <c r="A202" s="84" t="s">
        <v>338</v>
      </c>
      <c r="B202" s="43" t="s">
        <v>30</v>
      </c>
      <c r="C202" s="44" t="s">
        <v>373</v>
      </c>
      <c r="D202" s="45">
        <f>D203</f>
        <v>30422300</v>
      </c>
      <c r="E202" s="45">
        <f>E203</f>
        <v>25948200</v>
      </c>
      <c r="F202" s="46">
        <f t="shared" si="3"/>
        <v>4474100</v>
      </c>
    </row>
    <row r="203" spans="1:6" ht="61.5" x14ac:dyDescent="0.2">
      <c r="A203" s="84" t="s">
        <v>339</v>
      </c>
      <c r="B203" s="43" t="s">
        <v>30</v>
      </c>
      <c r="C203" s="44" t="s">
        <v>374</v>
      </c>
      <c r="D203" s="47">
        <v>30422300</v>
      </c>
      <c r="E203" s="45">
        <v>25948200</v>
      </c>
      <c r="F203" s="46">
        <f t="shared" si="3"/>
        <v>4474100</v>
      </c>
    </row>
    <row r="204" spans="1:6" ht="61.5" x14ac:dyDescent="0.2">
      <c r="A204" s="84" t="s">
        <v>415</v>
      </c>
      <c r="B204" s="43" t="s">
        <v>30</v>
      </c>
      <c r="C204" s="44" t="s">
        <v>375</v>
      </c>
      <c r="D204" s="47">
        <f>D205</f>
        <v>3453900</v>
      </c>
      <c r="E204" s="45">
        <f>E205</f>
        <v>2302400</v>
      </c>
      <c r="F204" s="46">
        <f t="shared" si="3"/>
        <v>1151500</v>
      </c>
    </row>
    <row r="205" spans="1:6" ht="61.5" x14ac:dyDescent="0.2">
      <c r="A205" s="84" t="s">
        <v>323</v>
      </c>
      <c r="B205" s="43" t="s">
        <v>30</v>
      </c>
      <c r="C205" s="44" t="s">
        <v>376</v>
      </c>
      <c r="D205" s="47">
        <v>3453900</v>
      </c>
      <c r="E205" s="47">
        <v>2302400</v>
      </c>
      <c r="F205" s="46">
        <f t="shared" si="3"/>
        <v>1151500</v>
      </c>
    </row>
    <row r="206" spans="1:6" ht="61.5" x14ac:dyDescent="0.2">
      <c r="A206" s="84" t="s">
        <v>139</v>
      </c>
      <c r="B206" s="43" t="s">
        <v>30</v>
      </c>
      <c r="C206" s="44" t="s">
        <v>377</v>
      </c>
      <c r="D206" s="47">
        <f>D207+D209</f>
        <v>244861200</v>
      </c>
      <c r="E206" s="47">
        <f>E207+E209</f>
        <v>78229171.840000004</v>
      </c>
      <c r="F206" s="46">
        <f t="shared" si="3"/>
        <v>166632028.16</v>
      </c>
    </row>
    <row r="207" spans="1:6" ht="61.5" x14ac:dyDescent="0.2">
      <c r="A207" s="84" t="s">
        <v>396</v>
      </c>
      <c r="B207" s="43" t="s">
        <v>30</v>
      </c>
      <c r="C207" s="44" t="s">
        <v>395</v>
      </c>
      <c r="D207" s="47">
        <f>D208</f>
        <v>33353000</v>
      </c>
      <c r="E207" s="47">
        <f>E208</f>
        <v>18977294.34</v>
      </c>
      <c r="F207" s="46">
        <f t="shared" si="3"/>
        <v>14375705.66</v>
      </c>
    </row>
    <row r="208" spans="1:6" ht="61.5" x14ac:dyDescent="0.2">
      <c r="A208" s="84" t="s">
        <v>397</v>
      </c>
      <c r="B208" s="43" t="s">
        <v>30</v>
      </c>
      <c r="C208" s="44" t="s">
        <v>394</v>
      </c>
      <c r="D208" s="47">
        <v>33353000</v>
      </c>
      <c r="E208" s="45">
        <v>18977294.34</v>
      </c>
      <c r="F208" s="46">
        <f t="shared" si="3"/>
        <v>14375705.66</v>
      </c>
    </row>
    <row r="209" spans="1:6" ht="35.25" x14ac:dyDescent="0.2">
      <c r="A209" s="84" t="s">
        <v>400</v>
      </c>
      <c r="B209" s="43" t="s">
        <v>30</v>
      </c>
      <c r="C209" s="44" t="s">
        <v>398</v>
      </c>
      <c r="D209" s="47">
        <f>D210</f>
        <v>211508200</v>
      </c>
      <c r="E209" s="47">
        <f>E210</f>
        <v>59251877.5</v>
      </c>
      <c r="F209" s="46">
        <f t="shared" si="3"/>
        <v>152256322.5</v>
      </c>
    </row>
    <row r="210" spans="1:6" ht="35.25" x14ac:dyDescent="0.2">
      <c r="A210" s="84" t="s">
        <v>401</v>
      </c>
      <c r="B210" s="43" t="s">
        <v>30</v>
      </c>
      <c r="C210" s="44" t="s">
        <v>399</v>
      </c>
      <c r="D210" s="47">
        <v>211508200</v>
      </c>
      <c r="E210" s="45">
        <v>59251877.5</v>
      </c>
      <c r="F210" s="46">
        <f t="shared" si="3"/>
        <v>152256322.5</v>
      </c>
    </row>
    <row r="211" spans="1:6" ht="61.5" x14ac:dyDescent="0.2">
      <c r="A211" s="84" t="s">
        <v>109</v>
      </c>
      <c r="B211" s="43" t="s">
        <v>30</v>
      </c>
      <c r="C211" s="44" t="s">
        <v>378</v>
      </c>
      <c r="D211" s="45">
        <f>D212</f>
        <v>200</v>
      </c>
      <c r="E211" s="45">
        <f>E212</f>
        <v>200</v>
      </c>
      <c r="F211" s="46" t="str">
        <f t="shared" si="3"/>
        <v>-</v>
      </c>
    </row>
    <row r="212" spans="1:6" ht="66" customHeight="1" x14ac:dyDescent="0.2">
      <c r="A212" s="84" t="s">
        <v>110</v>
      </c>
      <c r="B212" s="43" t="s">
        <v>30</v>
      </c>
      <c r="C212" s="44" t="s">
        <v>379</v>
      </c>
      <c r="D212" s="45">
        <f>D213</f>
        <v>200</v>
      </c>
      <c r="E212" s="45">
        <f>E213</f>
        <v>200</v>
      </c>
      <c r="F212" s="46" t="str">
        <f t="shared" si="3"/>
        <v>-</v>
      </c>
    </row>
    <row r="213" spans="1:6" ht="69.75" customHeight="1" x14ac:dyDescent="0.2">
      <c r="A213" s="84" t="s">
        <v>111</v>
      </c>
      <c r="B213" s="43" t="s">
        <v>30</v>
      </c>
      <c r="C213" s="44" t="s">
        <v>380</v>
      </c>
      <c r="D213" s="47">
        <v>200</v>
      </c>
      <c r="E213" s="45">
        <v>200</v>
      </c>
      <c r="F213" s="46" t="str">
        <f t="shared" si="3"/>
        <v>-</v>
      </c>
    </row>
    <row r="214" spans="1:6" ht="35.25" x14ac:dyDescent="0.2">
      <c r="A214" s="84" t="s">
        <v>112</v>
      </c>
      <c r="B214" s="43" t="s">
        <v>30</v>
      </c>
      <c r="C214" s="44" t="s">
        <v>381</v>
      </c>
      <c r="D214" s="45">
        <f>D217+D215</f>
        <v>257257900</v>
      </c>
      <c r="E214" s="45">
        <f t="shared" ref="E214" si="7">E217+E215</f>
        <v>149181280.31999999</v>
      </c>
      <c r="F214" s="46">
        <f t="shared" si="3"/>
        <v>108076619.68000001</v>
      </c>
    </row>
    <row r="215" spans="1:6" ht="123" hidden="1" x14ac:dyDescent="0.2">
      <c r="A215" s="84" t="s">
        <v>319</v>
      </c>
      <c r="B215" s="43" t="s">
        <v>30</v>
      </c>
      <c r="C215" s="44" t="s">
        <v>320</v>
      </c>
      <c r="D215" s="45">
        <f>D216</f>
        <v>0</v>
      </c>
      <c r="E215" s="45">
        <f t="shared" ref="E215:F215" si="8">E216</f>
        <v>0</v>
      </c>
      <c r="F215" s="45" t="str">
        <f t="shared" si="8"/>
        <v>-</v>
      </c>
    </row>
    <row r="216" spans="1:6" ht="153.75" hidden="1" x14ac:dyDescent="0.2">
      <c r="A216" s="84" t="s">
        <v>317</v>
      </c>
      <c r="B216" s="43" t="s">
        <v>30</v>
      </c>
      <c r="C216" s="44" t="s">
        <v>318</v>
      </c>
      <c r="D216" s="45">
        <v>0</v>
      </c>
      <c r="E216" s="45">
        <v>0</v>
      </c>
      <c r="F216" s="46" t="str">
        <f t="shared" si="3"/>
        <v>-</v>
      </c>
    </row>
    <row r="217" spans="1:6" ht="61.5" x14ac:dyDescent="0.2">
      <c r="A217" s="84" t="s">
        <v>113</v>
      </c>
      <c r="B217" s="43" t="s">
        <v>30</v>
      </c>
      <c r="C217" s="44" t="s">
        <v>382</v>
      </c>
      <c r="D217" s="45">
        <f>D218</f>
        <v>257257900</v>
      </c>
      <c r="E217" s="45">
        <f>E218</f>
        <v>149181280.31999999</v>
      </c>
      <c r="F217" s="46">
        <f t="shared" si="3"/>
        <v>108076619.68000001</v>
      </c>
    </row>
    <row r="218" spans="1:6" ht="61.5" x14ac:dyDescent="0.2">
      <c r="A218" s="84" t="s">
        <v>114</v>
      </c>
      <c r="B218" s="43" t="s">
        <v>30</v>
      </c>
      <c r="C218" s="44" t="s">
        <v>383</v>
      </c>
      <c r="D218" s="45">
        <v>257257900</v>
      </c>
      <c r="E218" s="45">
        <v>149181280.31999999</v>
      </c>
      <c r="F218" s="46">
        <f t="shared" si="3"/>
        <v>108076619.68000001</v>
      </c>
    </row>
    <row r="219" spans="1:6" ht="35.25" x14ac:dyDescent="0.2">
      <c r="A219" s="84" t="s">
        <v>115</v>
      </c>
      <c r="B219" s="43" t="s">
        <v>30</v>
      </c>
      <c r="C219" s="44" t="s">
        <v>384</v>
      </c>
      <c r="D219" s="47">
        <f>D220</f>
        <v>206000</v>
      </c>
      <c r="E219" s="45">
        <f>E220</f>
        <v>206000</v>
      </c>
      <c r="F219" s="46" t="str">
        <f t="shared" si="3"/>
        <v>-</v>
      </c>
    </row>
    <row r="220" spans="1:6" ht="61.5" x14ac:dyDescent="0.2">
      <c r="A220" s="84" t="s">
        <v>116</v>
      </c>
      <c r="B220" s="43" t="s">
        <v>30</v>
      </c>
      <c r="C220" s="44" t="s">
        <v>385</v>
      </c>
      <c r="D220" s="47">
        <f>D221</f>
        <v>206000</v>
      </c>
      <c r="E220" s="45">
        <f>E221</f>
        <v>206000</v>
      </c>
      <c r="F220" s="46" t="str">
        <f t="shared" si="3"/>
        <v>-</v>
      </c>
    </row>
    <row r="221" spans="1:6" ht="61.5" x14ac:dyDescent="0.2">
      <c r="A221" s="84" t="s">
        <v>116</v>
      </c>
      <c r="B221" s="43" t="s">
        <v>30</v>
      </c>
      <c r="C221" s="44" t="s">
        <v>386</v>
      </c>
      <c r="D221" s="47">
        <v>206000</v>
      </c>
      <c r="E221" s="45">
        <v>206000</v>
      </c>
      <c r="F221" s="46" t="str">
        <f t="shared" si="3"/>
        <v>-</v>
      </c>
    </row>
    <row r="222" spans="1:6" ht="215.25" hidden="1" x14ac:dyDescent="0.2">
      <c r="A222" s="84" t="s">
        <v>390</v>
      </c>
      <c r="B222" s="43" t="s">
        <v>30</v>
      </c>
      <c r="C222" s="44" t="s">
        <v>392</v>
      </c>
      <c r="D222" s="47" t="s">
        <v>37</v>
      </c>
      <c r="E222" s="45">
        <f>E223</f>
        <v>0</v>
      </c>
      <c r="F222" s="46"/>
    </row>
    <row r="223" spans="1:6" ht="186.75" hidden="1" customHeight="1" x14ac:dyDescent="0.2">
      <c r="A223" s="84" t="s">
        <v>391</v>
      </c>
      <c r="B223" s="43" t="s">
        <v>30</v>
      </c>
      <c r="C223" s="44" t="s">
        <v>393</v>
      </c>
      <c r="D223" s="47" t="s">
        <v>37</v>
      </c>
      <c r="E223" s="45">
        <v>0</v>
      </c>
      <c r="F223" s="46"/>
    </row>
    <row r="224" spans="1:6" ht="94.5" customHeight="1" x14ac:dyDescent="0.2">
      <c r="A224" s="84" t="s">
        <v>117</v>
      </c>
      <c r="B224" s="43" t="s">
        <v>30</v>
      </c>
      <c r="C224" s="44" t="s">
        <v>387</v>
      </c>
      <c r="D224" s="47">
        <f>D225</f>
        <v>-3362400</v>
      </c>
      <c r="E224" s="45">
        <f>E225</f>
        <v>-3588824.64</v>
      </c>
      <c r="F224" s="46">
        <f t="shared" ref="F224:F227" si="9">IF(OR(D224="-",IF(E224="-",0,E224)&gt;=IF(D224="-",0,D224)),"-",IF(D224="-",0,D224)-IF(E224="-",0,E224))</f>
        <v>226424.64000000013</v>
      </c>
    </row>
    <row r="225" spans="1:6" ht="100.5" customHeight="1" x14ac:dyDescent="0.2">
      <c r="A225" s="84" t="s">
        <v>118</v>
      </c>
      <c r="B225" s="43" t="s">
        <v>30</v>
      </c>
      <c r="C225" s="44" t="s">
        <v>388</v>
      </c>
      <c r="D225" s="47">
        <f>D227+D226</f>
        <v>-3362400</v>
      </c>
      <c r="E225" s="47">
        <f>E227+E226</f>
        <v>-3588824.64</v>
      </c>
      <c r="F225" s="46">
        <f t="shared" si="9"/>
        <v>226424.64000000013</v>
      </c>
    </row>
    <row r="226" spans="1:6" ht="164.25" customHeight="1" x14ac:dyDescent="0.2">
      <c r="A226" s="84" t="s">
        <v>402</v>
      </c>
      <c r="B226" s="43" t="s">
        <v>30</v>
      </c>
      <c r="C226" s="44" t="s">
        <v>403</v>
      </c>
      <c r="D226" s="47">
        <v>0</v>
      </c>
      <c r="E226" s="45">
        <v>-941500</v>
      </c>
      <c r="F226" s="46"/>
    </row>
    <row r="227" spans="1:6" ht="96.75" customHeight="1" x14ac:dyDescent="0.2">
      <c r="A227" s="84" t="s">
        <v>119</v>
      </c>
      <c r="B227" s="43" t="s">
        <v>30</v>
      </c>
      <c r="C227" s="44" t="s">
        <v>389</v>
      </c>
      <c r="D227" s="47">
        <v>-3362400</v>
      </c>
      <c r="E227" s="45">
        <v>-2647324.64</v>
      </c>
      <c r="F227" s="46" t="str">
        <f t="shared" si="9"/>
        <v>-</v>
      </c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98425196850393704" right="0.19685039370078741" top="0.39370078740157483" bottom="0.39370078740157483" header="0" footer="0"/>
  <pageSetup paperSize="9" scale="29" fitToHeight="0" pageOrder="overThenDown" orientation="portrait" r:id="rId1"/>
  <headerFooter alignWithMargins="0"/>
  <rowBreaks count="1" manualBreakCount="1">
    <brk id="19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120</v>
      </c>
      <c r="B1" t="s">
        <v>27</v>
      </c>
    </row>
    <row r="2" spans="1:2" x14ac:dyDescent="0.2">
      <c r="A2" t="s">
        <v>121</v>
      </c>
      <c r="B2" t="s">
        <v>122</v>
      </c>
    </row>
    <row r="3" spans="1:2" x14ac:dyDescent="0.2">
      <c r="A3" t="s">
        <v>123</v>
      </c>
      <c r="B3" t="s">
        <v>5</v>
      </c>
    </row>
    <row r="4" spans="1:2" x14ac:dyDescent="0.2">
      <c r="A4" t="s">
        <v>124</v>
      </c>
      <c r="B4" t="s">
        <v>125</v>
      </c>
    </row>
    <row r="5" spans="1:2" x14ac:dyDescent="0.2">
      <c r="A5" t="s">
        <v>126</v>
      </c>
      <c r="B5" t="s">
        <v>127</v>
      </c>
    </row>
    <row r="6" spans="1:2" x14ac:dyDescent="0.2">
      <c r="A6" t="s">
        <v>128</v>
      </c>
      <c r="B6" t="s">
        <v>129</v>
      </c>
    </row>
    <row r="7" spans="1:2" x14ac:dyDescent="0.2">
      <c r="A7" t="s">
        <v>130</v>
      </c>
      <c r="B7" t="s">
        <v>129</v>
      </c>
    </row>
    <row r="8" spans="1:2" x14ac:dyDescent="0.2">
      <c r="A8" t="s">
        <v>131</v>
      </c>
      <c r="B8" t="s">
        <v>132</v>
      </c>
    </row>
    <row r="9" spans="1:2" x14ac:dyDescent="0.2">
      <c r="A9" t="s">
        <v>133</v>
      </c>
      <c r="B9" t="s">
        <v>134</v>
      </c>
    </row>
    <row r="10" spans="1:2" x14ac:dyDescent="0.2">
      <c r="A10" t="s">
        <v>135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3"/>
  <sheetViews>
    <sheetView workbookViewId="0">
      <selection activeCell="A16" sqref="A16"/>
    </sheetView>
  </sheetViews>
  <sheetFormatPr defaultRowHeight="12.75" x14ac:dyDescent="0.2"/>
  <cols>
    <col min="1" max="1" width="57.14062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x14ac:dyDescent="0.25">
      <c r="A2" s="90" t="s">
        <v>416</v>
      </c>
      <c r="B2" s="90"/>
      <c r="C2" s="90"/>
      <c r="D2" s="90"/>
      <c r="E2" s="91"/>
      <c r="F2" s="92" t="s">
        <v>417</v>
      </c>
    </row>
    <row r="3" spans="1:6" ht="13.5" thickBot="1" x14ac:dyDescent="0.25">
      <c r="A3" s="93"/>
      <c r="B3" s="93"/>
      <c r="C3" s="94"/>
      <c r="D3" s="95"/>
      <c r="E3" s="95"/>
      <c r="F3" s="95"/>
    </row>
    <row r="4" spans="1:6" x14ac:dyDescent="0.2">
      <c r="A4" s="96" t="s">
        <v>20</v>
      </c>
      <c r="B4" s="97" t="s">
        <v>21</v>
      </c>
      <c r="C4" s="98" t="s">
        <v>418</v>
      </c>
      <c r="D4" s="99" t="s">
        <v>23</v>
      </c>
      <c r="E4" s="100" t="s">
        <v>24</v>
      </c>
      <c r="F4" s="101" t="s">
        <v>25</v>
      </c>
    </row>
    <row r="5" spans="1:6" x14ac:dyDescent="0.2">
      <c r="A5" s="102"/>
      <c r="B5" s="103"/>
      <c r="C5" s="104"/>
      <c r="D5" s="105"/>
      <c r="E5" s="106"/>
      <c r="F5" s="107"/>
    </row>
    <row r="6" spans="1:6" x14ac:dyDescent="0.2">
      <c r="A6" s="102"/>
      <c r="B6" s="103"/>
      <c r="C6" s="104"/>
      <c r="D6" s="105"/>
      <c r="E6" s="106"/>
      <c r="F6" s="107"/>
    </row>
    <row r="7" spans="1:6" x14ac:dyDescent="0.2">
      <c r="A7" s="102"/>
      <c r="B7" s="103"/>
      <c r="C7" s="104"/>
      <c r="D7" s="105"/>
      <c r="E7" s="106"/>
      <c r="F7" s="107"/>
    </row>
    <row r="8" spans="1:6" x14ac:dyDescent="0.2">
      <c r="A8" s="102"/>
      <c r="B8" s="103"/>
      <c r="C8" s="104"/>
      <c r="D8" s="105"/>
      <c r="E8" s="106"/>
      <c r="F8" s="107"/>
    </row>
    <row r="9" spans="1:6" x14ac:dyDescent="0.2">
      <c r="A9" s="102"/>
      <c r="B9" s="103"/>
      <c r="C9" s="104"/>
      <c r="D9" s="105"/>
      <c r="E9" s="106"/>
      <c r="F9" s="107"/>
    </row>
    <row r="10" spans="1:6" x14ac:dyDescent="0.2">
      <c r="A10" s="102"/>
      <c r="B10" s="103"/>
      <c r="C10" s="108"/>
      <c r="D10" s="105"/>
      <c r="E10" s="109"/>
      <c r="F10" s="110"/>
    </row>
    <row r="11" spans="1:6" x14ac:dyDescent="0.2">
      <c r="A11" s="111"/>
      <c r="B11" s="112"/>
      <c r="C11" s="113"/>
      <c r="D11" s="114"/>
      <c r="E11" s="115"/>
      <c r="F11" s="116"/>
    </row>
    <row r="12" spans="1:6" ht="13.5" thickBot="1" x14ac:dyDescent="0.25">
      <c r="A12" s="117">
        <v>1</v>
      </c>
      <c r="B12" s="118">
        <v>2</v>
      </c>
      <c r="C12" s="119">
        <v>3</v>
      </c>
      <c r="D12" s="120" t="s">
        <v>26</v>
      </c>
      <c r="E12" s="121" t="s">
        <v>27</v>
      </c>
      <c r="F12" s="122" t="s">
        <v>28</v>
      </c>
    </row>
    <row r="13" spans="1:6" s="129" customFormat="1" x14ac:dyDescent="0.2">
      <c r="A13" s="123" t="s">
        <v>419</v>
      </c>
      <c r="B13" s="124" t="s">
        <v>420</v>
      </c>
      <c r="C13" s="125" t="s">
        <v>421</v>
      </c>
      <c r="D13" s="126">
        <v>763912500</v>
      </c>
      <c r="E13" s="127">
        <v>382217794.14999998</v>
      </c>
      <c r="F13" s="128">
        <f>IF(OR(D13="-",IF(E13="-",0,E13)&gt;=IF(D13="-",0,D13)),"-",IF(D13="-",0,D13)-IF(E13="-",0,E13))</f>
        <v>381694705.85000002</v>
      </c>
    </row>
    <row r="14" spans="1:6" s="129" customFormat="1" x14ac:dyDescent="0.2">
      <c r="A14" s="130" t="s">
        <v>32</v>
      </c>
      <c r="B14" s="131"/>
      <c r="C14" s="132"/>
      <c r="D14" s="133"/>
      <c r="E14" s="134"/>
      <c r="F14" s="135"/>
    </row>
    <row r="15" spans="1:6" s="129" customFormat="1" x14ac:dyDescent="0.2">
      <c r="A15" s="136" t="s">
        <v>13</v>
      </c>
      <c r="B15" s="137" t="s">
        <v>420</v>
      </c>
      <c r="C15" s="138" t="s">
        <v>422</v>
      </c>
      <c r="D15" s="139">
        <v>763912500</v>
      </c>
      <c r="E15" s="140">
        <v>382217794.14999998</v>
      </c>
      <c r="F15" s="141">
        <f t="shared" ref="F15:F78" si="0">IF(OR(D15="-",IF(E15="-",0,E15)&gt;=IF(D15="-",0,D15)),"-",IF(D15="-",0,D15)-IF(E15="-",0,E15))</f>
        <v>381694705.85000002</v>
      </c>
    </row>
    <row r="16" spans="1:6" s="129" customFormat="1" x14ac:dyDescent="0.2">
      <c r="A16" s="123" t="s">
        <v>423</v>
      </c>
      <c r="B16" s="124" t="s">
        <v>420</v>
      </c>
      <c r="C16" s="125" t="s">
        <v>424</v>
      </c>
      <c r="D16" s="126">
        <v>42797900</v>
      </c>
      <c r="E16" s="127">
        <v>24430038.280000001</v>
      </c>
      <c r="F16" s="128">
        <f t="shared" si="0"/>
        <v>18367861.719999999</v>
      </c>
    </row>
    <row r="17" spans="1:6" s="129" customFormat="1" ht="33.75" x14ac:dyDescent="0.2">
      <c r="A17" s="136" t="s">
        <v>425</v>
      </c>
      <c r="B17" s="137" t="s">
        <v>420</v>
      </c>
      <c r="C17" s="138" t="s">
        <v>426</v>
      </c>
      <c r="D17" s="139">
        <v>37587800</v>
      </c>
      <c r="E17" s="140">
        <v>21434790.300000001</v>
      </c>
      <c r="F17" s="141">
        <f t="shared" si="0"/>
        <v>16153009.699999999</v>
      </c>
    </row>
    <row r="18" spans="1:6" s="129" customFormat="1" ht="22.5" x14ac:dyDescent="0.2">
      <c r="A18" s="136" t="s">
        <v>427</v>
      </c>
      <c r="B18" s="137" t="s">
        <v>420</v>
      </c>
      <c r="C18" s="138" t="s">
        <v>428</v>
      </c>
      <c r="D18" s="139">
        <v>51900</v>
      </c>
      <c r="E18" s="140">
        <v>8500</v>
      </c>
      <c r="F18" s="141">
        <f t="shared" si="0"/>
        <v>43400</v>
      </c>
    </row>
    <row r="19" spans="1:6" s="129" customFormat="1" ht="22.5" x14ac:dyDescent="0.2">
      <c r="A19" s="136" t="s">
        <v>429</v>
      </c>
      <c r="B19" s="137" t="s">
        <v>420</v>
      </c>
      <c r="C19" s="138" t="s">
        <v>430</v>
      </c>
      <c r="D19" s="139">
        <v>51900</v>
      </c>
      <c r="E19" s="140">
        <v>8500</v>
      </c>
      <c r="F19" s="141">
        <f t="shared" si="0"/>
        <v>43400</v>
      </c>
    </row>
    <row r="20" spans="1:6" s="129" customFormat="1" ht="67.5" x14ac:dyDescent="0.2">
      <c r="A20" s="142" t="s">
        <v>431</v>
      </c>
      <c r="B20" s="137" t="s">
        <v>420</v>
      </c>
      <c r="C20" s="138" t="s">
        <v>432</v>
      </c>
      <c r="D20" s="139">
        <v>51900</v>
      </c>
      <c r="E20" s="140">
        <v>8500</v>
      </c>
      <c r="F20" s="141">
        <f t="shared" si="0"/>
        <v>43400</v>
      </c>
    </row>
    <row r="21" spans="1:6" s="129" customFormat="1" x14ac:dyDescent="0.2">
      <c r="A21" s="136" t="s">
        <v>433</v>
      </c>
      <c r="B21" s="137" t="s">
        <v>420</v>
      </c>
      <c r="C21" s="138" t="s">
        <v>434</v>
      </c>
      <c r="D21" s="139">
        <v>51900</v>
      </c>
      <c r="E21" s="140">
        <v>8500</v>
      </c>
      <c r="F21" s="141">
        <f t="shared" si="0"/>
        <v>43400</v>
      </c>
    </row>
    <row r="22" spans="1:6" s="129" customFormat="1" ht="22.5" x14ac:dyDescent="0.2">
      <c r="A22" s="136" t="s">
        <v>435</v>
      </c>
      <c r="B22" s="137" t="s">
        <v>420</v>
      </c>
      <c r="C22" s="138" t="s">
        <v>436</v>
      </c>
      <c r="D22" s="139">
        <v>120000</v>
      </c>
      <c r="E22" s="140">
        <v>20000</v>
      </c>
      <c r="F22" s="141">
        <f t="shared" si="0"/>
        <v>100000</v>
      </c>
    </row>
    <row r="23" spans="1:6" s="129" customFormat="1" ht="33.75" x14ac:dyDescent="0.2">
      <c r="A23" s="136" t="s">
        <v>437</v>
      </c>
      <c r="B23" s="137" t="s">
        <v>420</v>
      </c>
      <c r="C23" s="138" t="s">
        <v>438</v>
      </c>
      <c r="D23" s="139">
        <v>100000</v>
      </c>
      <c r="E23" s="140" t="s">
        <v>37</v>
      </c>
      <c r="F23" s="141">
        <f t="shared" si="0"/>
        <v>100000</v>
      </c>
    </row>
    <row r="24" spans="1:6" s="129" customFormat="1" ht="56.25" x14ac:dyDescent="0.2">
      <c r="A24" s="136" t="s">
        <v>439</v>
      </c>
      <c r="B24" s="137" t="s">
        <v>420</v>
      </c>
      <c r="C24" s="138" t="s">
        <v>440</v>
      </c>
      <c r="D24" s="139">
        <v>40000</v>
      </c>
      <c r="E24" s="140" t="s">
        <v>37</v>
      </c>
      <c r="F24" s="141">
        <f t="shared" si="0"/>
        <v>40000</v>
      </c>
    </row>
    <row r="25" spans="1:6" s="129" customFormat="1" x14ac:dyDescent="0.2">
      <c r="A25" s="136" t="s">
        <v>433</v>
      </c>
      <c r="B25" s="137" t="s">
        <v>420</v>
      </c>
      <c r="C25" s="138" t="s">
        <v>441</v>
      </c>
      <c r="D25" s="139">
        <v>40000</v>
      </c>
      <c r="E25" s="140" t="s">
        <v>37</v>
      </c>
      <c r="F25" s="141">
        <f t="shared" si="0"/>
        <v>40000</v>
      </c>
    </row>
    <row r="26" spans="1:6" s="129" customFormat="1" ht="56.25" x14ac:dyDescent="0.2">
      <c r="A26" s="136" t="s">
        <v>442</v>
      </c>
      <c r="B26" s="137" t="s">
        <v>420</v>
      </c>
      <c r="C26" s="138" t="s">
        <v>443</v>
      </c>
      <c r="D26" s="139">
        <v>60000</v>
      </c>
      <c r="E26" s="140" t="s">
        <v>37</v>
      </c>
      <c r="F26" s="141">
        <f t="shared" si="0"/>
        <v>60000</v>
      </c>
    </row>
    <row r="27" spans="1:6" s="129" customFormat="1" x14ac:dyDescent="0.2">
      <c r="A27" s="136" t="s">
        <v>433</v>
      </c>
      <c r="B27" s="137" t="s">
        <v>420</v>
      </c>
      <c r="C27" s="138" t="s">
        <v>444</v>
      </c>
      <c r="D27" s="139">
        <v>60000</v>
      </c>
      <c r="E27" s="140" t="s">
        <v>37</v>
      </c>
      <c r="F27" s="141">
        <f t="shared" si="0"/>
        <v>60000</v>
      </c>
    </row>
    <row r="28" spans="1:6" s="129" customFormat="1" x14ac:dyDescent="0.2">
      <c r="A28" s="136" t="s">
        <v>445</v>
      </c>
      <c r="B28" s="137" t="s">
        <v>420</v>
      </c>
      <c r="C28" s="138" t="s">
        <v>446</v>
      </c>
      <c r="D28" s="139">
        <v>20000</v>
      </c>
      <c r="E28" s="140">
        <v>20000</v>
      </c>
      <c r="F28" s="141" t="str">
        <f t="shared" si="0"/>
        <v>-</v>
      </c>
    </row>
    <row r="29" spans="1:6" s="129" customFormat="1" ht="56.25" x14ac:dyDescent="0.2">
      <c r="A29" s="136" t="s">
        <v>447</v>
      </c>
      <c r="B29" s="137" t="s">
        <v>420</v>
      </c>
      <c r="C29" s="138" t="s">
        <v>448</v>
      </c>
      <c r="D29" s="139">
        <v>20000</v>
      </c>
      <c r="E29" s="140">
        <v>20000</v>
      </c>
      <c r="F29" s="141" t="str">
        <f t="shared" si="0"/>
        <v>-</v>
      </c>
    </row>
    <row r="30" spans="1:6" s="129" customFormat="1" x14ac:dyDescent="0.2">
      <c r="A30" s="136" t="s">
        <v>433</v>
      </c>
      <c r="B30" s="137" t="s">
        <v>420</v>
      </c>
      <c r="C30" s="138" t="s">
        <v>449</v>
      </c>
      <c r="D30" s="139">
        <v>20000</v>
      </c>
      <c r="E30" s="140">
        <v>20000</v>
      </c>
      <c r="F30" s="141" t="str">
        <f t="shared" si="0"/>
        <v>-</v>
      </c>
    </row>
    <row r="31" spans="1:6" s="129" customFormat="1" ht="45" x14ac:dyDescent="0.2">
      <c r="A31" s="136" t="s">
        <v>450</v>
      </c>
      <c r="B31" s="137" t="s">
        <v>420</v>
      </c>
      <c r="C31" s="138" t="s">
        <v>451</v>
      </c>
      <c r="D31" s="139">
        <v>37397300</v>
      </c>
      <c r="E31" s="140">
        <v>21388133.100000001</v>
      </c>
      <c r="F31" s="141">
        <f t="shared" si="0"/>
        <v>16009166.899999999</v>
      </c>
    </row>
    <row r="32" spans="1:6" s="129" customFormat="1" ht="22.5" x14ac:dyDescent="0.2">
      <c r="A32" s="136" t="s">
        <v>452</v>
      </c>
      <c r="B32" s="137" t="s">
        <v>420</v>
      </c>
      <c r="C32" s="138" t="s">
        <v>453</v>
      </c>
      <c r="D32" s="139">
        <v>33814100</v>
      </c>
      <c r="E32" s="140">
        <v>18999133.100000001</v>
      </c>
      <c r="F32" s="141">
        <f t="shared" si="0"/>
        <v>14814966.899999999</v>
      </c>
    </row>
    <row r="33" spans="1:6" s="129" customFormat="1" ht="90" x14ac:dyDescent="0.2">
      <c r="A33" s="142" t="s">
        <v>454</v>
      </c>
      <c r="B33" s="137" t="s">
        <v>420</v>
      </c>
      <c r="C33" s="138" t="s">
        <v>455</v>
      </c>
      <c r="D33" s="139">
        <v>29147600</v>
      </c>
      <c r="E33" s="140">
        <v>16774088.26</v>
      </c>
      <c r="F33" s="141">
        <f t="shared" si="0"/>
        <v>12373511.74</v>
      </c>
    </row>
    <row r="34" spans="1:6" s="129" customFormat="1" ht="22.5" x14ac:dyDescent="0.2">
      <c r="A34" s="136" t="s">
        <v>456</v>
      </c>
      <c r="B34" s="137" t="s">
        <v>420</v>
      </c>
      <c r="C34" s="138" t="s">
        <v>457</v>
      </c>
      <c r="D34" s="139">
        <v>21361300</v>
      </c>
      <c r="E34" s="140">
        <v>12575174.560000001</v>
      </c>
      <c r="F34" s="141">
        <f t="shared" si="0"/>
        <v>8786125.4399999995</v>
      </c>
    </row>
    <row r="35" spans="1:6" s="129" customFormat="1" ht="22.5" x14ac:dyDescent="0.2">
      <c r="A35" s="136" t="s">
        <v>458</v>
      </c>
      <c r="B35" s="137" t="s">
        <v>420</v>
      </c>
      <c r="C35" s="138" t="s">
        <v>459</v>
      </c>
      <c r="D35" s="139">
        <v>1335100</v>
      </c>
      <c r="E35" s="140">
        <v>648118.43999999994</v>
      </c>
      <c r="F35" s="141">
        <f t="shared" si="0"/>
        <v>686981.56</v>
      </c>
    </row>
    <row r="36" spans="1:6" s="129" customFormat="1" ht="33.75" x14ac:dyDescent="0.2">
      <c r="A36" s="136" t="s">
        <v>460</v>
      </c>
      <c r="B36" s="137" t="s">
        <v>420</v>
      </c>
      <c r="C36" s="138" t="s">
        <v>461</v>
      </c>
      <c r="D36" s="139">
        <v>6451200</v>
      </c>
      <c r="E36" s="140">
        <v>3550795.26</v>
      </c>
      <c r="F36" s="141">
        <f t="shared" si="0"/>
        <v>2900404.74</v>
      </c>
    </row>
    <row r="37" spans="1:6" s="129" customFormat="1" ht="90" x14ac:dyDescent="0.2">
      <c r="A37" s="142" t="s">
        <v>462</v>
      </c>
      <c r="B37" s="137" t="s">
        <v>420</v>
      </c>
      <c r="C37" s="138" t="s">
        <v>463</v>
      </c>
      <c r="D37" s="139">
        <v>3030900</v>
      </c>
      <c r="E37" s="140">
        <v>1185363.06</v>
      </c>
      <c r="F37" s="141">
        <f t="shared" si="0"/>
        <v>1845536.94</v>
      </c>
    </row>
    <row r="38" spans="1:6" s="129" customFormat="1" ht="22.5" x14ac:dyDescent="0.2">
      <c r="A38" s="136" t="s">
        <v>458</v>
      </c>
      <c r="B38" s="137" t="s">
        <v>420</v>
      </c>
      <c r="C38" s="138" t="s">
        <v>464</v>
      </c>
      <c r="D38" s="139">
        <v>28200</v>
      </c>
      <c r="E38" s="140">
        <v>23239</v>
      </c>
      <c r="F38" s="141">
        <f t="shared" si="0"/>
        <v>4961</v>
      </c>
    </row>
    <row r="39" spans="1:6" s="129" customFormat="1" x14ac:dyDescent="0.2">
      <c r="A39" s="136" t="s">
        <v>433</v>
      </c>
      <c r="B39" s="137" t="s">
        <v>420</v>
      </c>
      <c r="C39" s="138" t="s">
        <v>465</v>
      </c>
      <c r="D39" s="139">
        <v>1806200</v>
      </c>
      <c r="E39" s="140">
        <v>461932.39</v>
      </c>
      <c r="F39" s="141">
        <f t="shared" si="0"/>
        <v>1344267.6099999999</v>
      </c>
    </row>
    <row r="40" spans="1:6" s="129" customFormat="1" x14ac:dyDescent="0.2">
      <c r="A40" s="136" t="s">
        <v>466</v>
      </c>
      <c r="B40" s="137" t="s">
        <v>420</v>
      </c>
      <c r="C40" s="138" t="s">
        <v>467</v>
      </c>
      <c r="D40" s="139">
        <v>1140900</v>
      </c>
      <c r="E40" s="140">
        <v>665455.67000000004</v>
      </c>
      <c r="F40" s="141">
        <f t="shared" si="0"/>
        <v>475444.32999999996</v>
      </c>
    </row>
    <row r="41" spans="1:6" s="129" customFormat="1" x14ac:dyDescent="0.2">
      <c r="A41" s="136" t="s">
        <v>468</v>
      </c>
      <c r="B41" s="137" t="s">
        <v>420</v>
      </c>
      <c r="C41" s="138" t="s">
        <v>469</v>
      </c>
      <c r="D41" s="139">
        <v>54300</v>
      </c>
      <c r="E41" s="140">
        <v>33478</v>
      </c>
      <c r="F41" s="141">
        <f t="shared" si="0"/>
        <v>20822</v>
      </c>
    </row>
    <row r="42" spans="1:6" s="129" customFormat="1" x14ac:dyDescent="0.2">
      <c r="A42" s="136" t="s">
        <v>470</v>
      </c>
      <c r="B42" s="137" t="s">
        <v>420</v>
      </c>
      <c r="C42" s="138" t="s">
        <v>471</v>
      </c>
      <c r="D42" s="139">
        <v>1300</v>
      </c>
      <c r="E42" s="140">
        <v>1258</v>
      </c>
      <c r="F42" s="141">
        <f t="shared" si="0"/>
        <v>42</v>
      </c>
    </row>
    <row r="43" spans="1:6" s="129" customFormat="1" ht="78.75" x14ac:dyDescent="0.2">
      <c r="A43" s="142" t="s">
        <v>472</v>
      </c>
      <c r="B43" s="137" t="s">
        <v>420</v>
      </c>
      <c r="C43" s="138" t="s">
        <v>473</v>
      </c>
      <c r="D43" s="139">
        <v>255000</v>
      </c>
      <c r="E43" s="140">
        <v>103306</v>
      </c>
      <c r="F43" s="141">
        <f t="shared" si="0"/>
        <v>151694</v>
      </c>
    </row>
    <row r="44" spans="1:6" s="129" customFormat="1" x14ac:dyDescent="0.2">
      <c r="A44" s="136" t="s">
        <v>433</v>
      </c>
      <c r="B44" s="137" t="s">
        <v>420</v>
      </c>
      <c r="C44" s="138" t="s">
        <v>474</v>
      </c>
      <c r="D44" s="139">
        <v>255000</v>
      </c>
      <c r="E44" s="140">
        <v>103306</v>
      </c>
      <c r="F44" s="141">
        <f t="shared" si="0"/>
        <v>151694</v>
      </c>
    </row>
    <row r="45" spans="1:6" s="129" customFormat="1" ht="78.75" x14ac:dyDescent="0.2">
      <c r="A45" s="142" t="s">
        <v>475</v>
      </c>
      <c r="B45" s="137" t="s">
        <v>420</v>
      </c>
      <c r="C45" s="138" t="s">
        <v>476</v>
      </c>
      <c r="D45" s="139">
        <v>280000</v>
      </c>
      <c r="E45" s="140">
        <v>179913</v>
      </c>
      <c r="F45" s="141">
        <f t="shared" si="0"/>
        <v>100087</v>
      </c>
    </row>
    <row r="46" spans="1:6" s="129" customFormat="1" x14ac:dyDescent="0.2">
      <c r="A46" s="136" t="s">
        <v>433</v>
      </c>
      <c r="B46" s="137" t="s">
        <v>420</v>
      </c>
      <c r="C46" s="138" t="s">
        <v>477</v>
      </c>
      <c r="D46" s="139">
        <v>280000</v>
      </c>
      <c r="E46" s="140">
        <v>179913</v>
      </c>
      <c r="F46" s="141">
        <f t="shared" si="0"/>
        <v>100087</v>
      </c>
    </row>
    <row r="47" spans="1:6" s="129" customFormat="1" ht="78.75" x14ac:dyDescent="0.2">
      <c r="A47" s="142" t="s">
        <v>478</v>
      </c>
      <c r="B47" s="137" t="s">
        <v>420</v>
      </c>
      <c r="C47" s="138" t="s">
        <v>479</v>
      </c>
      <c r="D47" s="139">
        <v>753000</v>
      </c>
      <c r="E47" s="140">
        <v>581817.78</v>
      </c>
      <c r="F47" s="141">
        <f t="shared" si="0"/>
        <v>171182.21999999997</v>
      </c>
    </row>
    <row r="48" spans="1:6" s="129" customFormat="1" x14ac:dyDescent="0.2">
      <c r="A48" s="136" t="s">
        <v>433</v>
      </c>
      <c r="B48" s="137" t="s">
        <v>420</v>
      </c>
      <c r="C48" s="138" t="s">
        <v>480</v>
      </c>
      <c r="D48" s="139">
        <v>753000</v>
      </c>
      <c r="E48" s="140">
        <v>581817.78</v>
      </c>
      <c r="F48" s="141">
        <f t="shared" si="0"/>
        <v>171182.21999999997</v>
      </c>
    </row>
    <row r="49" spans="1:6" s="129" customFormat="1" ht="78.75" x14ac:dyDescent="0.2">
      <c r="A49" s="142" t="s">
        <v>481</v>
      </c>
      <c r="B49" s="137" t="s">
        <v>420</v>
      </c>
      <c r="C49" s="138" t="s">
        <v>482</v>
      </c>
      <c r="D49" s="139">
        <v>347600</v>
      </c>
      <c r="E49" s="140">
        <v>174645</v>
      </c>
      <c r="F49" s="141">
        <f t="shared" si="0"/>
        <v>172955</v>
      </c>
    </row>
    <row r="50" spans="1:6" s="129" customFormat="1" x14ac:dyDescent="0.2">
      <c r="A50" s="136" t="s">
        <v>433</v>
      </c>
      <c r="B50" s="137" t="s">
        <v>420</v>
      </c>
      <c r="C50" s="138" t="s">
        <v>483</v>
      </c>
      <c r="D50" s="139">
        <v>347600</v>
      </c>
      <c r="E50" s="140">
        <v>174645</v>
      </c>
      <c r="F50" s="141">
        <f t="shared" si="0"/>
        <v>172955</v>
      </c>
    </row>
    <row r="51" spans="1:6" s="129" customFormat="1" ht="22.5" x14ac:dyDescent="0.2">
      <c r="A51" s="136" t="s">
        <v>484</v>
      </c>
      <c r="B51" s="137" t="s">
        <v>420</v>
      </c>
      <c r="C51" s="138" t="s">
        <v>485</v>
      </c>
      <c r="D51" s="139">
        <v>3583200</v>
      </c>
      <c r="E51" s="140">
        <v>2389000</v>
      </c>
      <c r="F51" s="141">
        <f t="shared" si="0"/>
        <v>1194200</v>
      </c>
    </row>
    <row r="52" spans="1:6" s="129" customFormat="1" ht="112.5" x14ac:dyDescent="0.2">
      <c r="A52" s="142" t="s">
        <v>486</v>
      </c>
      <c r="B52" s="137" t="s">
        <v>420</v>
      </c>
      <c r="C52" s="138" t="s">
        <v>487</v>
      </c>
      <c r="D52" s="139">
        <v>1484600</v>
      </c>
      <c r="E52" s="140">
        <v>989800</v>
      </c>
      <c r="F52" s="141">
        <f t="shared" si="0"/>
        <v>494800</v>
      </c>
    </row>
    <row r="53" spans="1:6" s="129" customFormat="1" x14ac:dyDescent="0.2">
      <c r="A53" s="136" t="s">
        <v>112</v>
      </c>
      <c r="B53" s="137" t="s">
        <v>420</v>
      </c>
      <c r="C53" s="138" t="s">
        <v>488</v>
      </c>
      <c r="D53" s="139">
        <v>1484600</v>
      </c>
      <c r="E53" s="140">
        <v>989800</v>
      </c>
      <c r="F53" s="141">
        <f t="shared" si="0"/>
        <v>494800</v>
      </c>
    </row>
    <row r="54" spans="1:6" s="129" customFormat="1" ht="135" x14ac:dyDescent="0.2">
      <c r="A54" s="142" t="s">
        <v>489</v>
      </c>
      <c r="B54" s="137" t="s">
        <v>420</v>
      </c>
      <c r="C54" s="138" t="s">
        <v>490</v>
      </c>
      <c r="D54" s="139">
        <v>1358400</v>
      </c>
      <c r="E54" s="140">
        <v>905600</v>
      </c>
      <c r="F54" s="141">
        <f t="shared" si="0"/>
        <v>452800</v>
      </c>
    </row>
    <row r="55" spans="1:6" s="129" customFormat="1" x14ac:dyDescent="0.2">
      <c r="A55" s="136" t="s">
        <v>112</v>
      </c>
      <c r="B55" s="137" t="s">
        <v>420</v>
      </c>
      <c r="C55" s="138" t="s">
        <v>491</v>
      </c>
      <c r="D55" s="139">
        <v>1358400</v>
      </c>
      <c r="E55" s="140">
        <v>905600</v>
      </c>
      <c r="F55" s="141">
        <f t="shared" si="0"/>
        <v>452800</v>
      </c>
    </row>
    <row r="56" spans="1:6" s="129" customFormat="1" ht="123.75" x14ac:dyDescent="0.2">
      <c r="A56" s="142" t="s">
        <v>492</v>
      </c>
      <c r="B56" s="137" t="s">
        <v>420</v>
      </c>
      <c r="C56" s="138" t="s">
        <v>493</v>
      </c>
      <c r="D56" s="139">
        <v>740200</v>
      </c>
      <c r="E56" s="140">
        <v>493600</v>
      </c>
      <c r="F56" s="141">
        <f t="shared" si="0"/>
        <v>246600</v>
      </c>
    </row>
    <row r="57" spans="1:6" s="129" customFormat="1" x14ac:dyDescent="0.2">
      <c r="A57" s="136" t="s">
        <v>112</v>
      </c>
      <c r="B57" s="137" t="s">
        <v>420</v>
      </c>
      <c r="C57" s="138" t="s">
        <v>494</v>
      </c>
      <c r="D57" s="139">
        <v>740200</v>
      </c>
      <c r="E57" s="140">
        <v>493600</v>
      </c>
      <c r="F57" s="141">
        <f t="shared" si="0"/>
        <v>246600</v>
      </c>
    </row>
    <row r="58" spans="1:6" s="129" customFormat="1" ht="22.5" x14ac:dyDescent="0.2">
      <c r="A58" s="136" t="s">
        <v>495</v>
      </c>
      <c r="B58" s="137" t="s">
        <v>420</v>
      </c>
      <c r="C58" s="138" t="s">
        <v>496</v>
      </c>
      <c r="D58" s="139">
        <v>18600</v>
      </c>
      <c r="E58" s="140">
        <v>18157.2</v>
      </c>
      <c r="F58" s="141">
        <f t="shared" si="0"/>
        <v>442.79999999999927</v>
      </c>
    </row>
    <row r="59" spans="1:6" s="129" customFormat="1" x14ac:dyDescent="0.2">
      <c r="A59" s="136" t="s">
        <v>497</v>
      </c>
      <c r="B59" s="137" t="s">
        <v>420</v>
      </c>
      <c r="C59" s="138" t="s">
        <v>498</v>
      </c>
      <c r="D59" s="139">
        <v>18400</v>
      </c>
      <c r="E59" s="140">
        <v>17957.2</v>
      </c>
      <c r="F59" s="141">
        <f t="shared" si="0"/>
        <v>442.79999999999927</v>
      </c>
    </row>
    <row r="60" spans="1:6" s="129" customFormat="1" ht="45" x14ac:dyDescent="0.2">
      <c r="A60" s="136" t="s">
        <v>499</v>
      </c>
      <c r="B60" s="137" t="s">
        <v>420</v>
      </c>
      <c r="C60" s="138" t="s">
        <v>500</v>
      </c>
      <c r="D60" s="139">
        <v>16000</v>
      </c>
      <c r="E60" s="140">
        <v>15712.55</v>
      </c>
      <c r="F60" s="141">
        <f t="shared" si="0"/>
        <v>287.45000000000073</v>
      </c>
    </row>
    <row r="61" spans="1:6" s="129" customFormat="1" ht="22.5" x14ac:dyDescent="0.2">
      <c r="A61" s="136" t="s">
        <v>456</v>
      </c>
      <c r="B61" s="137" t="s">
        <v>420</v>
      </c>
      <c r="C61" s="138" t="s">
        <v>501</v>
      </c>
      <c r="D61" s="139">
        <v>12200</v>
      </c>
      <c r="E61" s="140">
        <v>12068</v>
      </c>
      <c r="F61" s="141">
        <f t="shared" si="0"/>
        <v>132</v>
      </c>
    </row>
    <row r="62" spans="1:6" s="129" customFormat="1" ht="33.75" x14ac:dyDescent="0.2">
      <c r="A62" s="136" t="s">
        <v>460</v>
      </c>
      <c r="B62" s="137" t="s">
        <v>420</v>
      </c>
      <c r="C62" s="138" t="s">
        <v>502</v>
      </c>
      <c r="D62" s="139">
        <v>3800</v>
      </c>
      <c r="E62" s="140">
        <v>3644.55</v>
      </c>
      <c r="F62" s="141">
        <f t="shared" si="0"/>
        <v>155.44999999999982</v>
      </c>
    </row>
    <row r="63" spans="1:6" s="129" customFormat="1" ht="56.25" x14ac:dyDescent="0.2">
      <c r="A63" s="136" t="s">
        <v>503</v>
      </c>
      <c r="B63" s="137" t="s">
        <v>420</v>
      </c>
      <c r="C63" s="138" t="s">
        <v>504</v>
      </c>
      <c r="D63" s="139">
        <v>2400</v>
      </c>
      <c r="E63" s="140">
        <v>2244.65</v>
      </c>
      <c r="F63" s="141">
        <f t="shared" si="0"/>
        <v>155.34999999999991</v>
      </c>
    </row>
    <row r="64" spans="1:6" s="129" customFormat="1" ht="22.5" x14ac:dyDescent="0.2">
      <c r="A64" s="136" t="s">
        <v>456</v>
      </c>
      <c r="B64" s="137" t="s">
        <v>420</v>
      </c>
      <c r="C64" s="138" t="s">
        <v>505</v>
      </c>
      <c r="D64" s="139">
        <v>1800</v>
      </c>
      <c r="E64" s="140">
        <v>1724</v>
      </c>
      <c r="F64" s="141">
        <f t="shared" si="0"/>
        <v>76</v>
      </c>
    </row>
    <row r="65" spans="1:6" s="129" customFormat="1" ht="33.75" x14ac:dyDescent="0.2">
      <c r="A65" s="136" t="s">
        <v>460</v>
      </c>
      <c r="B65" s="137" t="s">
        <v>420</v>
      </c>
      <c r="C65" s="138" t="s">
        <v>506</v>
      </c>
      <c r="D65" s="139">
        <v>600</v>
      </c>
      <c r="E65" s="140">
        <v>520.65</v>
      </c>
      <c r="F65" s="141">
        <f t="shared" si="0"/>
        <v>79.350000000000023</v>
      </c>
    </row>
    <row r="66" spans="1:6" s="129" customFormat="1" x14ac:dyDescent="0.2">
      <c r="A66" s="136" t="s">
        <v>507</v>
      </c>
      <c r="B66" s="137" t="s">
        <v>420</v>
      </c>
      <c r="C66" s="138" t="s">
        <v>508</v>
      </c>
      <c r="D66" s="139">
        <v>200</v>
      </c>
      <c r="E66" s="140">
        <v>200</v>
      </c>
      <c r="F66" s="141" t="str">
        <f t="shared" si="0"/>
        <v>-</v>
      </c>
    </row>
    <row r="67" spans="1:6" s="129" customFormat="1" ht="90" x14ac:dyDescent="0.2">
      <c r="A67" s="142" t="s">
        <v>509</v>
      </c>
      <c r="B67" s="137" t="s">
        <v>420</v>
      </c>
      <c r="C67" s="138" t="s">
        <v>510</v>
      </c>
      <c r="D67" s="139">
        <v>200</v>
      </c>
      <c r="E67" s="140">
        <v>200</v>
      </c>
      <c r="F67" s="141" t="str">
        <f t="shared" si="0"/>
        <v>-</v>
      </c>
    </row>
    <row r="68" spans="1:6" s="129" customFormat="1" x14ac:dyDescent="0.2">
      <c r="A68" s="136" t="s">
        <v>433</v>
      </c>
      <c r="B68" s="137" t="s">
        <v>420</v>
      </c>
      <c r="C68" s="138" t="s">
        <v>511</v>
      </c>
      <c r="D68" s="139">
        <v>200</v>
      </c>
      <c r="E68" s="140">
        <v>200</v>
      </c>
      <c r="F68" s="141" t="str">
        <f t="shared" si="0"/>
        <v>-</v>
      </c>
    </row>
    <row r="69" spans="1:6" s="129" customFormat="1" ht="33.75" x14ac:dyDescent="0.2">
      <c r="A69" s="136" t="s">
        <v>512</v>
      </c>
      <c r="B69" s="137" t="s">
        <v>420</v>
      </c>
      <c r="C69" s="138" t="s">
        <v>513</v>
      </c>
      <c r="D69" s="139">
        <v>761700</v>
      </c>
      <c r="E69" s="140">
        <v>529400</v>
      </c>
      <c r="F69" s="141">
        <f t="shared" si="0"/>
        <v>232300</v>
      </c>
    </row>
    <row r="70" spans="1:6" s="129" customFormat="1" ht="45" x14ac:dyDescent="0.2">
      <c r="A70" s="136" t="s">
        <v>450</v>
      </c>
      <c r="B70" s="137" t="s">
        <v>420</v>
      </c>
      <c r="C70" s="138" t="s">
        <v>514</v>
      </c>
      <c r="D70" s="139">
        <v>338100</v>
      </c>
      <c r="E70" s="140">
        <v>247000</v>
      </c>
      <c r="F70" s="141">
        <f t="shared" si="0"/>
        <v>91100</v>
      </c>
    </row>
    <row r="71" spans="1:6" s="129" customFormat="1" ht="22.5" x14ac:dyDescent="0.2">
      <c r="A71" s="136" t="s">
        <v>484</v>
      </c>
      <c r="B71" s="137" t="s">
        <v>420</v>
      </c>
      <c r="C71" s="138" t="s">
        <v>515</v>
      </c>
      <c r="D71" s="139">
        <v>338100</v>
      </c>
      <c r="E71" s="140">
        <v>247000</v>
      </c>
      <c r="F71" s="141">
        <f t="shared" si="0"/>
        <v>91100</v>
      </c>
    </row>
    <row r="72" spans="1:6" s="129" customFormat="1" ht="123.75" x14ac:dyDescent="0.2">
      <c r="A72" s="142" t="s">
        <v>516</v>
      </c>
      <c r="B72" s="137" t="s">
        <v>420</v>
      </c>
      <c r="C72" s="138" t="s">
        <v>517</v>
      </c>
      <c r="D72" s="139">
        <v>338100</v>
      </c>
      <c r="E72" s="140">
        <v>247000</v>
      </c>
      <c r="F72" s="141">
        <f t="shared" si="0"/>
        <v>91100</v>
      </c>
    </row>
    <row r="73" spans="1:6" s="129" customFormat="1" x14ac:dyDescent="0.2">
      <c r="A73" s="136" t="s">
        <v>112</v>
      </c>
      <c r="B73" s="137" t="s">
        <v>420</v>
      </c>
      <c r="C73" s="138" t="s">
        <v>518</v>
      </c>
      <c r="D73" s="139">
        <v>338100</v>
      </c>
      <c r="E73" s="140">
        <v>247000</v>
      </c>
      <c r="F73" s="141">
        <f t="shared" si="0"/>
        <v>91100</v>
      </c>
    </row>
    <row r="74" spans="1:6" s="129" customFormat="1" ht="22.5" x14ac:dyDescent="0.2">
      <c r="A74" s="136" t="s">
        <v>495</v>
      </c>
      <c r="B74" s="137" t="s">
        <v>420</v>
      </c>
      <c r="C74" s="138" t="s">
        <v>519</v>
      </c>
      <c r="D74" s="139">
        <v>423600</v>
      </c>
      <c r="E74" s="140">
        <v>282400</v>
      </c>
      <c r="F74" s="141">
        <f t="shared" si="0"/>
        <v>141200</v>
      </c>
    </row>
    <row r="75" spans="1:6" s="129" customFormat="1" x14ac:dyDescent="0.2">
      <c r="A75" s="136" t="s">
        <v>507</v>
      </c>
      <c r="B75" s="137" t="s">
        <v>420</v>
      </c>
      <c r="C75" s="138" t="s">
        <v>520</v>
      </c>
      <c r="D75" s="139">
        <v>423600</v>
      </c>
      <c r="E75" s="140">
        <v>282400</v>
      </c>
      <c r="F75" s="141">
        <f t="shared" si="0"/>
        <v>141200</v>
      </c>
    </row>
    <row r="76" spans="1:6" s="129" customFormat="1" ht="78.75" x14ac:dyDescent="0.2">
      <c r="A76" s="142" t="s">
        <v>521</v>
      </c>
      <c r="B76" s="137" t="s">
        <v>420</v>
      </c>
      <c r="C76" s="138" t="s">
        <v>522</v>
      </c>
      <c r="D76" s="139">
        <v>423600</v>
      </c>
      <c r="E76" s="140">
        <v>282400</v>
      </c>
      <c r="F76" s="141">
        <f t="shared" si="0"/>
        <v>141200</v>
      </c>
    </row>
    <row r="77" spans="1:6" s="129" customFormat="1" x14ac:dyDescent="0.2">
      <c r="A77" s="136" t="s">
        <v>112</v>
      </c>
      <c r="B77" s="137" t="s">
        <v>420</v>
      </c>
      <c r="C77" s="138" t="s">
        <v>523</v>
      </c>
      <c r="D77" s="139">
        <v>423600</v>
      </c>
      <c r="E77" s="140">
        <v>282400</v>
      </c>
      <c r="F77" s="141">
        <f t="shared" si="0"/>
        <v>141200</v>
      </c>
    </row>
    <row r="78" spans="1:6" s="129" customFormat="1" x14ac:dyDescent="0.2">
      <c r="A78" s="136" t="s">
        <v>524</v>
      </c>
      <c r="B78" s="137" t="s">
        <v>420</v>
      </c>
      <c r="C78" s="138" t="s">
        <v>525</v>
      </c>
      <c r="D78" s="139">
        <v>360200</v>
      </c>
      <c r="E78" s="140" t="s">
        <v>37</v>
      </c>
      <c r="F78" s="141">
        <f t="shared" si="0"/>
        <v>360200</v>
      </c>
    </row>
    <row r="79" spans="1:6" s="129" customFormat="1" ht="22.5" x14ac:dyDescent="0.2">
      <c r="A79" s="136" t="s">
        <v>495</v>
      </c>
      <c r="B79" s="137" t="s">
        <v>420</v>
      </c>
      <c r="C79" s="138" t="s">
        <v>526</v>
      </c>
      <c r="D79" s="139">
        <v>360200</v>
      </c>
      <c r="E79" s="140" t="s">
        <v>37</v>
      </c>
      <c r="F79" s="141">
        <f t="shared" ref="F79:F142" si="1">IF(OR(D79="-",IF(E79="-",0,E79)&gt;=IF(D79="-",0,D79)),"-",IF(D79="-",0,D79)-IF(E79="-",0,E79))</f>
        <v>360200</v>
      </c>
    </row>
    <row r="80" spans="1:6" s="129" customFormat="1" x14ac:dyDescent="0.2">
      <c r="A80" s="136" t="s">
        <v>497</v>
      </c>
      <c r="B80" s="137" t="s">
        <v>420</v>
      </c>
      <c r="C80" s="138" t="s">
        <v>527</v>
      </c>
      <c r="D80" s="139">
        <v>360200</v>
      </c>
      <c r="E80" s="140" t="s">
        <v>37</v>
      </c>
      <c r="F80" s="141">
        <f t="shared" si="1"/>
        <v>360200</v>
      </c>
    </row>
    <row r="81" spans="1:6" s="129" customFormat="1" ht="56.25" x14ac:dyDescent="0.2">
      <c r="A81" s="136" t="s">
        <v>503</v>
      </c>
      <c r="B81" s="137" t="s">
        <v>420</v>
      </c>
      <c r="C81" s="138" t="s">
        <v>528</v>
      </c>
      <c r="D81" s="139">
        <v>360200</v>
      </c>
      <c r="E81" s="140" t="s">
        <v>37</v>
      </c>
      <c r="F81" s="141">
        <f t="shared" si="1"/>
        <v>360200</v>
      </c>
    </row>
    <row r="82" spans="1:6" s="129" customFormat="1" x14ac:dyDescent="0.2">
      <c r="A82" s="136" t="s">
        <v>529</v>
      </c>
      <c r="B82" s="137" t="s">
        <v>420</v>
      </c>
      <c r="C82" s="138" t="s">
        <v>530</v>
      </c>
      <c r="D82" s="139">
        <v>360200</v>
      </c>
      <c r="E82" s="140" t="s">
        <v>37</v>
      </c>
      <c r="F82" s="141">
        <f t="shared" si="1"/>
        <v>360200</v>
      </c>
    </row>
    <row r="83" spans="1:6" s="129" customFormat="1" x14ac:dyDescent="0.2">
      <c r="A83" s="136" t="s">
        <v>531</v>
      </c>
      <c r="B83" s="137" t="s">
        <v>420</v>
      </c>
      <c r="C83" s="138" t="s">
        <v>532</v>
      </c>
      <c r="D83" s="139">
        <v>4088200</v>
      </c>
      <c r="E83" s="140">
        <v>2465847.98</v>
      </c>
      <c r="F83" s="141">
        <f t="shared" si="1"/>
        <v>1622352.02</v>
      </c>
    </row>
    <row r="84" spans="1:6" s="129" customFormat="1" ht="22.5" x14ac:dyDescent="0.2">
      <c r="A84" s="136" t="s">
        <v>435</v>
      </c>
      <c r="B84" s="137" t="s">
        <v>420</v>
      </c>
      <c r="C84" s="138" t="s">
        <v>533</v>
      </c>
      <c r="D84" s="139">
        <v>525800</v>
      </c>
      <c r="E84" s="140">
        <v>329702</v>
      </c>
      <c r="F84" s="141">
        <f t="shared" si="1"/>
        <v>196098</v>
      </c>
    </row>
    <row r="85" spans="1:6" s="129" customFormat="1" ht="33.75" x14ac:dyDescent="0.2">
      <c r="A85" s="136" t="s">
        <v>437</v>
      </c>
      <c r="B85" s="137" t="s">
        <v>420</v>
      </c>
      <c r="C85" s="138" t="s">
        <v>534</v>
      </c>
      <c r="D85" s="139">
        <v>505800</v>
      </c>
      <c r="E85" s="140">
        <v>309702</v>
      </c>
      <c r="F85" s="141">
        <f t="shared" si="1"/>
        <v>196098</v>
      </c>
    </row>
    <row r="86" spans="1:6" s="129" customFormat="1" ht="67.5" x14ac:dyDescent="0.2">
      <c r="A86" s="142" t="s">
        <v>535</v>
      </c>
      <c r="B86" s="137" t="s">
        <v>420</v>
      </c>
      <c r="C86" s="138" t="s">
        <v>536</v>
      </c>
      <c r="D86" s="139">
        <v>300000</v>
      </c>
      <c r="E86" s="140">
        <v>212000</v>
      </c>
      <c r="F86" s="141">
        <f t="shared" si="1"/>
        <v>88000</v>
      </c>
    </row>
    <row r="87" spans="1:6" s="129" customFormat="1" x14ac:dyDescent="0.2">
      <c r="A87" s="136" t="s">
        <v>433</v>
      </c>
      <c r="B87" s="137" t="s">
        <v>420</v>
      </c>
      <c r="C87" s="138" t="s">
        <v>537</v>
      </c>
      <c r="D87" s="139">
        <v>300000</v>
      </c>
      <c r="E87" s="140">
        <v>212000</v>
      </c>
      <c r="F87" s="141">
        <f t="shared" si="1"/>
        <v>88000</v>
      </c>
    </row>
    <row r="88" spans="1:6" s="129" customFormat="1" ht="67.5" x14ac:dyDescent="0.2">
      <c r="A88" s="142" t="s">
        <v>538</v>
      </c>
      <c r="B88" s="137" t="s">
        <v>420</v>
      </c>
      <c r="C88" s="138" t="s">
        <v>539</v>
      </c>
      <c r="D88" s="139">
        <v>200000</v>
      </c>
      <c r="E88" s="140">
        <v>91952</v>
      </c>
      <c r="F88" s="141">
        <f t="shared" si="1"/>
        <v>108048</v>
      </c>
    </row>
    <row r="89" spans="1:6" s="129" customFormat="1" x14ac:dyDescent="0.2">
      <c r="A89" s="136" t="s">
        <v>540</v>
      </c>
      <c r="B89" s="137" t="s">
        <v>420</v>
      </c>
      <c r="C89" s="138" t="s">
        <v>541</v>
      </c>
      <c r="D89" s="139">
        <v>200000</v>
      </c>
      <c r="E89" s="140">
        <v>91952</v>
      </c>
      <c r="F89" s="141">
        <f t="shared" si="1"/>
        <v>108048</v>
      </c>
    </row>
    <row r="90" spans="1:6" s="129" customFormat="1" ht="56.25" x14ac:dyDescent="0.2">
      <c r="A90" s="136" t="s">
        <v>542</v>
      </c>
      <c r="B90" s="137" t="s">
        <v>420</v>
      </c>
      <c r="C90" s="138" t="s">
        <v>543</v>
      </c>
      <c r="D90" s="139">
        <v>5800</v>
      </c>
      <c r="E90" s="140">
        <v>5750</v>
      </c>
      <c r="F90" s="141">
        <f t="shared" si="1"/>
        <v>50</v>
      </c>
    </row>
    <row r="91" spans="1:6" s="129" customFormat="1" x14ac:dyDescent="0.2">
      <c r="A91" s="136" t="s">
        <v>540</v>
      </c>
      <c r="B91" s="137" t="s">
        <v>420</v>
      </c>
      <c r="C91" s="138" t="s">
        <v>544</v>
      </c>
      <c r="D91" s="139">
        <v>5800</v>
      </c>
      <c r="E91" s="140">
        <v>5750</v>
      </c>
      <c r="F91" s="141">
        <f t="shared" si="1"/>
        <v>50</v>
      </c>
    </row>
    <row r="92" spans="1:6" s="129" customFormat="1" ht="22.5" x14ac:dyDescent="0.2">
      <c r="A92" s="136" t="s">
        <v>545</v>
      </c>
      <c r="B92" s="137" t="s">
        <v>420</v>
      </c>
      <c r="C92" s="138" t="s">
        <v>546</v>
      </c>
      <c r="D92" s="139">
        <v>20000</v>
      </c>
      <c r="E92" s="140">
        <v>20000</v>
      </c>
      <c r="F92" s="141" t="str">
        <f t="shared" si="1"/>
        <v>-</v>
      </c>
    </row>
    <row r="93" spans="1:6" s="129" customFormat="1" ht="67.5" x14ac:dyDescent="0.2">
      <c r="A93" s="142" t="s">
        <v>547</v>
      </c>
      <c r="B93" s="137" t="s">
        <v>420</v>
      </c>
      <c r="C93" s="138" t="s">
        <v>548</v>
      </c>
      <c r="D93" s="139">
        <v>20000</v>
      </c>
      <c r="E93" s="140">
        <v>20000</v>
      </c>
      <c r="F93" s="141" t="str">
        <f t="shared" si="1"/>
        <v>-</v>
      </c>
    </row>
    <row r="94" spans="1:6" s="129" customFormat="1" x14ac:dyDescent="0.2">
      <c r="A94" s="136" t="s">
        <v>433</v>
      </c>
      <c r="B94" s="137" t="s">
        <v>420</v>
      </c>
      <c r="C94" s="138" t="s">
        <v>549</v>
      </c>
      <c r="D94" s="139">
        <v>20000</v>
      </c>
      <c r="E94" s="140">
        <v>20000</v>
      </c>
      <c r="F94" s="141" t="str">
        <f t="shared" si="1"/>
        <v>-</v>
      </c>
    </row>
    <row r="95" spans="1:6" s="129" customFormat="1" ht="45" x14ac:dyDescent="0.2">
      <c r="A95" s="136" t="s">
        <v>450</v>
      </c>
      <c r="B95" s="137" t="s">
        <v>420</v>
      </c>
      <c r="C95" s="138" t="s">
        <v>550</v>
      </c>
      <c r="D95" s="139">
        <v>1482700</v>
      </c>
      <c r="E95" s="140">
        <v>776026</v>
      </c>
      <c r="F95" s="141">
        <f t="shared" si="1"/>
        <v>706674</v>
      </c>
    </row>
    <row r="96" spans="1:6" s="129" customFormat="1" ht="22.5" x14ac:dyDescent="0.2">
      <c r="A96" s="136" t="s">
        <v>452</v>
      </c>
      <c r="B96" s="137" t="s">
        <v>420</v>
      </c>
      <c r="C96" s="138" t="s">
        <v>551</v>
      </c>
      <c r="D96" s="139">
        <v>1482700</v>
      </c>
      <c r="E96" s="140">
        <v>776026</v>
      </c>
      <c r="F96" s="141">
        <f t="shared" si="1"/>
        <v>706674</v>
      </c>
    </row>
    <row r="97" spans="1:6" s="129" customFormat="1" ht="112.5" x14ac:dyDescent="0.2">
      <c r="A97" s="142" t="s">
        <v>552</v>
      </c>
      <c r="B97" s="137" t="s">
        <v>420</v>
      </c>
      <c r="C97" s="138" t="s">
        <v>553</v>
      </c>
      <c r="D97" s="139">
        <v>800000</v>
      </c>
      <c r="E97" s="140">
        <v>416000</v>
      </c>
      <c r="F97" s="141">
        <f t="shared" si="1"/>
        <v>384000</v>
      </c>
    </row>
    <row r="98" spans="1:6" s="129" customFormat="1" x14ac:dyDescent="0.2">
      <c r="A98" s="136" t="s">
        <v>433</v>
      </c>
      <c r="B98" s="137" t="s">
        <v>420</v>
      </c>
      <c r="C98" s="138" t="s">
        <v>554</v>
      </c>
      <c r="D98" s="139">
        <v>800000</v>
      </c>
      <c r="E98" s="140">
        <v>416000</v>
      </c>
      <c r="F98" s="141">
        <f t="shared" si="1"/>
        <v>384000</v>
      </c>
    </row>
    <row r="99" spans="1:6" s="129" customFormat="1" ht="78.75" x14ac:dyDescent="0.2">
      <c r="A99" s="142" t="s">
        <v>555</v>
      </c>
      <c r="B99" s="137" t="s">
        <v>420</v>
      </c>
      <c r="C99" s="138" t="s">
        <v>556</v>
      </c>
      <c r="D99" s="139">
        <v>180000</v>
      </c>
      <c r="E99" s="140">
        <v>180000</v>
      </c>
      <c r="F99" s="141" t="str">
        <f t="shared" si="1"/>
        <v>-</v>
      </c>
    </row>
    <row r="100" spans="1:6" s="129" customFormat="1" x14ac:dyDescent="0.2">
      <c r="A100" s="136" t="s">
        <v>557</v>
      </c>
      <c r="B100" s="137" t="s">
        <v>420</v>
      </c>
      <c r="C100" s="138" t="s">
        <v>558</v>
      </c>
      <c r="D100" s="139">
        <v>180000</v>
      </c>
      <c r="E100" s="140">
        <v>180000</v>
      </c>
      <c r="F100" s="141" t="str">
        <f t="shared" si="1"/>
        <v>-</v>
      </c>
    </row>
    <row r="101" spans="1:6" s="129" customFormat="1" ht="78.75" x14ac:dyDescent="0.2">
      <c r="A101" s="142" t="s">
        <v>559</v>
      </c>
      <c r="B101" s="137" t="s">
        <v>420</v>
      </c>
      <c r="C101" s="138" t="s">
        <v>560</v>
      </c>
      <c r="D101" s="139">
        <v>100000</v>
      </c>
      <c r="E101" s="140">
        <v>100000</v>
      </c>
      <c r="F101" s="141" t="str">
        <f t="shared" si="1"/>
        <v>-</v>
      </c>
    </row>
    <row r="102" spans="1:6" s="129" customFormat="1" x14ac:dyDescent="0.2">
      <c r="A102" s="136" t="s">
        <v>433</v>
      </c>
      <c r="B102" s="137" t="s">
        <v>420</v>
      </c>
      <c r="C102" s="138" t="s">
        <v>561</v>
      </c>
      <c r="D102" s="139">
        <v>100000</v>
      </c>
      <c r="E102" s="140">
        <v>100000</v>
      </c>
      <c r="F102" s="141" t="str">
        <f t="shared" si="1"/>
        <v>-</v>
      </c>
    </row>
    <row r="103" spans="1:6" s="129" customFormat="1" ht="78.75" x14ac:dyDescent="0.2">
      <c r="A103" s="142" t="s">
        <v>562</v>
      </c>
      <c r="B103" s="137" t="s">
        <v>420</v>
      </c>
      <c r="C103" s="138" t="s">
        <v>563</v>
      </c>
      <c r="D103" s="139">
        <v>30000</v>
      </c>
      <c r="E103" s="140">
        <v>30000</v>
      </c>
      <c r="F103" s="141" t="str">
        <f t="shared" si="1"/>
        <v>-</v>
      </c>
    </row>
    <row r="104" spans="1:6" s="129" customFormat="1" x14ac:dyDescent="0.2">
      <c r="A104" s="136" t="s">
        <v>433</v>
      </c>
      <c r="B104" s="137" t="s">
        <v>420</v>
      </c>
      <c r="C104" s="138" t="s">
        <v>564</v>
      </c>
      <c r="D104" s="139">
        <v>30000</v>
      </c>
      <c r="E104" s="140">
        <v>30000</v>
      </c>
      <c r="F104" s="141" t="str">
        <f t="shared" si="1"/>
        <v>-</v>
      </c>
    </row>
    <row r="105" spans="1:6" s="129" customFormat="1" ht="78.75" x14ac:dyDescent="0.2">
      <c r="A105" s="142" t="s">
        <v>478</v>
      </c>
      <c r="B105" s="137" t="s">
        <v>420</v>
      </c>
      <c r="C105" s="138" t="s">
        <v>565</v>
      </c>
      <c r="D105" s="139">
        <v>26000</v>
      </c>
      <c r="E105" s="140">
        <v>16000</v>
      </c>
      <c r="F105" s="141">
        <f t="shared" si="1"/>
        <v>10000</v>
      </c>
    </row>
    <row r="106" spans="1:6" s="129" customFormat="1" x14ac:dyDescent="0.2">
      <c r="A106" s="136" t="s">
        <v>433</v>
      </c>
      <c r="B106" s="137" t="s">
        <v>420</v>
      </c>
      <c r="C106" s="138" t="s">
        <v>566</v>
      </c>
      <c r="D106" s="139">
        <v>26000</v>
      </c>
      <c r="E106" s="140">
        <v>16000</v>
      </c>
      <c r="F106" s="141">
        <f t="shared" si="1"/>
        <v>10000</v>
      </c>
    </row>
    <row r="107" spans="1:6" s="129" customFormat="1" ht="67.5" x14ac:dyDescent="0.2">
      <c r="A107" s="142" t="s">
        <v>567</v>
      </c>
      <c r="B107" s="137" t="s">
        <v>420</v>
      </c>
      <c r="C107" s="138" t="s">
        <v>568</v>
      </c>
      <c r="D107" s="139">
        <v>346700</v>
      </c>
      <c r="E107" s="140">
        <v>34026</v>
      </c>
      <c r="F107" s="141">
        <f t="shared" si="1"/>
        <v>312674</v>
      </c>
    </row>
    <row r="108" spans="1:6" s="129" customFormat="1" x14ac:dyDescent="0.2">
      <c r="A108" s="136" t="s">
        <v>468</v>
      </c>
      <c r="B108" s="137" t="s">
        <v>420</v>
      </c>
      <c r="C108" s="138" t="s">
        <v>569</v>
      </c>
      <c r="D108" s="139">
        <v>346700</v>
      </c>
      <c r="E108" s="140">
        <v>34026</v>
      </c>
      <c r="F108" s="141">
        <f t="shared" si="1"/>
        <v>312674</v>
      </c>
    </row>
    <row r="109" spans="1:6" s="129" customFormat="1" ht="22.5" x14ac:dyDescent="0.2">
      <c r="A109" s="136" t="s">
        <v>570</v>
      </c>
      <c r="B109" s="137" t="s">
        <v>420</v>
      </c>
      <c r="C109" s="138" t="s">
        <v>571</v>
      </c>
      <c r="D109" s="139">
        <v>1328900</v>
      </c>
      <c r="E109" s="140">
        <v>905454.75</v>
      </c>
      <c r="F109" s="141">
        <f t="shared" si="1"/>
        <v>423445.25</v>
      </c>
    </row>
    <row r="110" spans="1:6" s="129" customFormat="1" ht="22.5" x14ac:dyDescent="0.2">
      <c r="A110" s="136" t="s">
        <v>572</v>
      </c>
      <c r="B110" s="137" t="s">
        <v>420</v>
      </c>
      <c r="C110" s="138" t="s">
        <v>573</v>
      </c>
      <c r="D110" s="139">
        <v>1328900</v>
      </c>
      <c r="E110" s="140">
        <v>905454.75</v>
      </c>
      <c r="F110" s="141">
        <f t="shared" si="1"/>
        <v>423445.25</v>
      </c>
    </row>
    <row r="111" spans="1:6" s="129" customFormat="1" ht="67.5" x14ac:dyDescent="0.2">
      <c r="A111" s="142" t="s">
        <v>574</v>
      </c>
      <c r="B111" s="137" t="s">
        <v>420</v>
      </c>
      <c r="C111" s="138" t="s">
        <v>575</v>
      </c>
      <c r="D111" s="139">
        <v>252000</v>
      </c>
      <c r="E111" s="140">
        <v>125265.42</v>
      </c>
      <c r="F111" s="141">
        <f t="shared" si="1"/>
        <v>126734.58</v>
      </c>
    </row>
    <row r="112" spans="1:6" s="129" customFormat="1" x14ac:dyDescent="0.2">
      <c r="A112" s="136" t="s">
        <v>433</v>
      </c>
      <c r="B112" s="137" t="s">
        <v>420</v>
      </c>
      <c r="C112" s="138" t="s">
        <v>576</v>
      </c>
      <c r="D112" s="139">
        <v>252000</v>
      </c>
      <c r="E112" s="140">
        <v>125265.42</v>
      </c>
      <c r="F112" s="141">
        <f t="shared" si="1"/>
        <v>126734.58</v>
      </c>
    </row>
    <row r="113" spans="1:6" s="129" customFormat="1" ht="78.75" x14ac:dyDescent="0.2">
      <c r="A113" s="142" t="s">
        <v>577</v>
      </c>
      <c r="B113" s="137" t="s">
        <v>420</v>
      </c>
      <c r="C113" s="138" t="s">
        <v>578</v>
      </c>
      <c r="D113" s="139">
        <v>22600</v>
      </c>
      <c r="E113" s="140">
        <v>15500</v>
      </c>
      <c r="F113" s="141">
        <f t="shared" si="1"/>
        <v>7100</v>
      </c>
    </row>
    <row r="114" spans="1:6" s="129" customFormat="1" x14ac:dyDescent="0.2">
      <c r="A114" s="136" t="s">
        <v>433</v>
      </c>
      <c r="B114" s="137" t="s">
        <v>420</v>
      </c>
      <c r="C114" s="138" t="s">
        <v>579</v>
      </c>
      <c r="D114" s="139">
        <v>22600</v>
      </c>
      <c r="E114" s="140">
        <v>15500</v>
      </c>
      <c r="F114" s="141">
        <f t="shared" si="1"/>
        <v>7100</v>
      </c>
    </row>
    <row r="115" spans="1:6" s="129" customFormat="1" ht="56.25" x14ac:dyDescent="0.2">
      <c r="A115" s="136" t="s">
        <v>580</v>
      </c>
      <c r="B115" s="137" t="s">
        <v>420</v>
      </c>
      <c r="C115" s="138" t="s">
        <v>581</v>
      </c>
      <c r="D115" s="139">
        <v>200000</v>
      </c>
      <c r="E115" s="140">
        <v>180000</v>
      </c>
      <c r="F115" s="141">
        <f t="shared" si="1"/>
        <v>20000</v>
      </c>
    </row>
    <row r="116" spans="1:6" s="129" customFormat="1" x14ac:dyDescent="0.2">
      <c r="A116" s="136" t="s">
        <v>433</v>
      </c>
      <c r="B116" s="137" t="s">
        <v>420</v>
      </c>
      <c r="C116" s="138" t="s">
        <v>582</v>
      </c>
      <c r="D116" s="139">
        <v>200000</v>
      </c>
      <c r="E116" s="140">
        <v>180000</v>
      </c>
      <c r="F116" s="141">
        <f t="shared" si="1"/>
        <v>20000</v>
      </c>
    </row>
    <row r="117" spans="1:6" s="129" customFormat="1" ht="56.25" x14ac:dyDescent="0.2">
      <c r="A117" s="136" t="s">
        <v>583</v>
      </c>
      <c r="B117" s="137" t="s">
        <v>420</v>
      </c>
      <c r="C117" s="138" t="s">
        <v>584</v>
      </c>
      <c r="D117" s="139">
        <v>142400</v>
      </c>
      <c r="E117" s="140">
        <v>109989.33</v>
      </c>
      <c r="F117" s="141">
        <f t="shared" si="1"/>
        <v>32410.67</v>
      </c>
    </row>
    <row r="118" spans="1:6" s="129" customFormat="1" x14ac:dyDescent="0.2">
      <c r="A118" s="136" t="s">
        <v>470</v>
      </c>
      <c r="B118" s="137" t="s">
        <v>420</v>
      </c>
      <c r="C118" s="138" t="s">
        <v>585</v>
      </c>
      <c r="D118" s="139">
        <v>142400</v>
      </c>
      <c r="E118" s="140">
        <v>109989.33</v>
      </c>
      <c r="F118" s="141">
        <f t="shared" si="1"/>
        <v>32410.67</v>
      </c>
    </row>
    <row r="119" spans="1:6" s="129" customFormat="1" ht="101.25" x14ac:dyDescent="0.2">
      <c r="A119" s="142" t="s">
        <v>586</v>
      </c>
      <c r="B119" s="137" t="s">
        <v>420</v>
      </c>
      <c r="C119" s="138" t="s">
        <v>587</v>
      </c>
      <c r="D119" s="139">
        <v>711900</v>
      </c>
      <c r="E119" s="140">
        <v>474700</v>
      </c>
      <c r="F119" s="141">
        <f t="shared" si="1"/>
        <v>237200</v>
      </c>
    </row>
    <row r="120" spans="1:6" s="129" customFormat="1" x14ac:dyDescent="0.2">
      <c r="A120" s="136" t="s">
        <v>112</v>
      </c>
      <c r="B120" s="137" t="s">
        <v>420</v>
      </c>
      <c r="C120" s="138" t="s">
        <v>588</v>
      </c>
      <c r="D120" s="139">
        <v>711900</v>
      </c>
      <c r="E120" s="140">
        <v>474700</v>
      </c>
      <c r="F120" s="141">
        <f t="shared" si="1"/>
        <v>237200</v>
      </c>
    </row>
    <row r="121" spans="1:6" s="129" customFormat="1" ht="22.5" x14ac:dyDescent="0.2">
      <c r="A121" s="136" t="s">
        <v>495</v>
      </c>
      <c r="B121" s="137" t="s">
        <v>420</v>
      </c>
      <c r="C121" s="138" t="s">
        <v>589</v>
      </c>
      <c r="D121" s="139">
        <v>750800</v>
      </c>
      <c r="E121" s="140">
        <v>454665.23</v>
      </c>
      <c r="F121" s="141">
        <f t="shared" si="1"/>
        <v>296134.77</v>
      </c>
    </row>
    <row r="122" spans="1:6" s="129" customFormat="1" x14ac:dyDescent="0.2">
      <c r="A122" s="136" t="s">
        <v>497</v>
      </c>
      <c r="B122" s="137" t="s">
        <v>420</v>
      </c>
      <c r="C122" s="138" t="s">
        <v>590</v>
      </c>
      <c r="D122" s="139">
        <v>76400</v>
      </c>
      <c r="E122" s="140">
        <v>75352</v>
      </c>
      <c r="F122" s="141">
        <f t="shared" si="1"/>
        <v>1048</v>
      </c>
    </row>
    <row r="123" spans="1:6" s="129" customFormat="1" ht="56.25" x14ac:dyDescent="0.2">
      <c r="A123" s="136" t="s">
        <v>503</v>
      </c>
      <c r="B123" s="137" t="s">
        <v>420</v>
      </c>
      <c r="C123" s="138" t="s">
        <v>591</v>
      </c>
      <c r="D123" s="139">
        <v>76400</v>
      </c>
      <c r="E123" s="140">
        <v>75352</v>
      </c>
      <c r="F123" s="141">
        <f t="shared" si="1"/>
        <v>1048</v>
      </c>
    </row>
    <row r="124" spans="1:6" s="129" customFormat="1" x14ac:dyDescent="0.2">
      <c r="A124" s="136" t="s">
        <v>540</v>
      </c>
      <c r="B124" s="137" t="s">
        <v>420</v>
      </c>
      <c r="C124" s="138" t="s">
        <v>592</v>
      </c>
      <c r="D124" s="139">
        <v>76400</v>
      </c>
      <c r="E124" s="140">
        <v>75352</v>
      </c>
      <c r="F124" s="141">
        <f t="shared" si="1"/>
        <v>1048</v>
      </c>
    </row>
    <row r="125" spans="1:6" s="129" customFormat="1" x14ac:dyDescent="0.2">
      <c r="A125" s="136" t="s">
        <v>507</v>
      </c>
      <c r="B125" s="137" t="s">
        <v>420</v>
      </c>
      <c r="C125" s="138" t="s">
        <v>593</v>
      </c>
      <c r="D125" s="139">
        <v>674400</v>
      </c>
      <c r="E125" s="140">
        <v>379313.23</v>
      </c>
      <c r="F125" s="141">
        <f t="shared" si="1"/>
        <v>295086.77</v>
      </c>
    </row>
    <row r="126" spans="1:6" s="129" customFormat="1" ht="90" x14ac:dyDescent="0.2">
      <c r="A126" s="142" t="s">
        <v>594</v>
      </c>
      <c r="B126" s="137" t="s">
        <v>420</v>
      </c>
      <c r="C126" s="138" t="s">
        <v>595</v>
      </c>
      <c r="D126" s="139">
        <v>674400</v>
      </c>
      <c r="E126" s="140">
        <v>379313.23</v>
      </c>
      <c r="F126" s="141">
        <f t="shared" si="1"/>
        <v>295086.77</v>
      </c>
    </row>
    <row r="127" spans="1:6" s="129" customFormat="1" ht="22.5" x14ac:dyDescent="0.2">
      <c r="A127" s="136" t="s">
        <v>596</v>
      </c>
      <c r="B127" s="137" t="s">
        <v>420</v>
      </c>
      <c r="C127" s="138" t="s">
        <v>597</v>
      </c>
      <c r="D127" s="139">
        <v>674400</v>
      </c>
      <c r="E127" s="140">
        <v>379313.23</v>
      </c>
      <c r="F127" s="141">
        <f t="shared" si="1"/>
        <v>295086.77</v>
      </c>
    </row>
    <row r="128" spans="1:6" s="129" customFormat="1" ht="22.5" x14ac:dyDescent="0.2">
      <c r="A128" s="123" t="s">
        <v>598</v>
      </c>
      <c r="B128" s="124" t="s">
        <v>420</v>
      </c>
      <c r="C128" s="125" t="s">
        <v>599</v>
      </c>
      <c r="D128" s="126">
        <v>4733200</v>
      </c>
      <c r="E128" s="127">
        <v>3181992.39</v>
      </c>
      <c r="F128" s="128">
        <f t="shared" si="1"/>
        <v>1551207.6099999999</v>
      </c>
    </row>
    <row r="129" spans="1:6" s="129" customFormat="1" ht="22.5" x14ac:dyDescent="0.2">
      <c r="A129" s="136" t="s">
        <v>600</v>
      </c>
      <c r="B129" s="137" t="s">
        <v>420</v>
      </c>
      <c r="C129" s="138" t="s">
        <v>601</v>
      </c>
      <c r="D129" s="139">
        <v>4556500</v>
      </c>
      <c r="E129" s="140">
        <v>3044500</v>
      </c>
      <c r="F129" s="141">
        <f t="shared" si="1"/>
        <v>1512000</v>
      </c>
    </row>
    <row r="130" spans="1:6" s="129" customFormat="1" ht="45" x14ac:dyDescent="0.2">
      <c r="A130" s="136" t="s">
        <v>602</v>
      </c>
      <c r="B130" s="137" t="s">
        <v>420</v>
      </c>
      <c r="C130" s="138" t="s">
        <v>603</v>
      </c>
      <c r="D130" s="139">
        <v>4556500</v>
      </c>
      <c r="E130" s="140">
        <v>3044500</v>
      </c>
      <c r="F130" s="141">
        <f t="shared" si="1"/>
        <v>1512000</v>
      </c>
    </row>
    <row r="131" spans="1:6" s="129" customFormat="1" x14ac:dyDescent="0.2">
      <c r="A131" s="136" t="s">
        <v>604</v>
      </c>
      <c r="B131" s="137" t="s">
        <v>420</v>
      </c>
      <c r="C131" s="138" t="s">
        <v>605</v>
      </c>
      <c r="D131" s="139">
        <v>4556500</v>
      </c>
      <c r="E131" s="140">
        <v>3044500</v>
      </c>
      <c r="F131" s="141">
        <f t="shared" si="1"/>
        <v>1512000</v>
      </c>
    </row>
    <row r="132" spans="1:6" s="129" customFormat="1" ht="78.75" x14ac:dyDescent="0.2">
      <c r="A132" s="142" t="s">
        <v>606</v>
      </c>
      <c r="B132" s="137" t="s">
        <v>420</v>
      </c>
      <c r="C132" s="138" t="s">
        <v>607</v>
      </c>
      <c r="D132" s="139">
        <v>20800</v>
      </c>
      <c r="E132" s="140">
        <v>20800</v>
      </c>
      <c r="F132" s="141" t="str">
        <f t="shared" si="1"/>
        <v>-</v>
      </c>
    </row>
    <row r="133" spans="1:6" s="129" customFormat="1" x14ac:dyDescent="0.2">
      <c r="A133" s="136" t="s">
        <v>433</v>
      </c>
      <c r="B133" s="137" t="s">
        <v>420</v>
      </c>
      <c r="C133" s="138" t="s">
        <v>608</v>
      </c>
      <c r="D133" s="139">
        <v>20800</v>
      </c>
      <c r="E133" s="140">
        <v>20800</v>
      </c>
      <c r="F133" s="141" t="str">
        <f t="shared" si="1"/>
        <v>-</v>
      </c>
    </row>
    <row r="134" spans="1:6" s="129" customFormat="1" ht="135" x14ac:dyDescent="0.2">
      <c r="A134" s="142" t="s">
        <v>609</v>
      </c>
      <c r="B134" s="137" t="s">
        <v>420</v>
      </c>
      <c r="C134" s="138" t="s">
        <v>610</v>
      </c>
      <c r="D134" s="139">
        <v>4535700</v>
      </c>
      <c r="E134" s="140">
        <v>3023700</v>
      </c>
      <c r="F134" s="141">
        <f t="shared" si="1"/>
        <v>1512000</v>
      </c>
    </row>
    <row r="135" spans="1:6" s="129" customFormat="1" x14ac:dyDescent="0.2">
      <c r="A135" s="136" t="s">
        <v>112</v>
      </c>
      <c r="B135" s="137" t="s">
        <v>420</v>
      </c>
      <c r="C135" s="138" t="s">
        <v>611</v>
      </c>
      <c r="D135" s="139">
        <v>4535700</v>
      </c>
      <c r="E135" s="140">
        <v>3023700</v>
      </c>
      <c r="F135" s="141">
        <f t="shared" si="1"/>
        <v>1512000</v>
      </c>
    </row>
    <row r="136" spans="1:6" s="129" customFormat="1" ht="22.5" x14ac:dyDescent="0.2">
      <c r="A136" s="136" t="s">
        <v>612</v>
      </c>
      <c r="B136" s="137" t="s">
        <v>420</v>
      </c>
      <c r="C136" s="138" t="s">
        <v>613</v>
      </c>
      <c r="D136" s="139">
        <v>176700</v>
      </c>
      <c r="E136" s="140">
        <v>137492.39000000001</v>
      </c>
      <c r="F136" s="141">
        <f t="shared" si="1"/>
        <v>39207.609999999986</v>
      </c>
    </row>
    <row r="137" spans="1:6" s="129" customFormat="1" ht="45" x14ac:dyDescent="0.2">
      <c r="A137" s="136" t="s">
        <v>602</v>
      </c>
      <c r="B137" s="137" t="s">
        <v>420</v>
      </c>
      <c r="C137" s="138" t="s">
        <v>614</v>
      </c>
      <c r="D137" s="139">
        <v>29600</v>
      </c>
      <c r="E137" s="140">
        <v>26867.39</v>
      </c>
      <c r="F137" s="141">
        <f t="shared" si="1"/>
        <v>2732.6100000000006</v>
      </c>
    </row>
    <row r="138" spans="1:6" s="129" customFormat="1" x14ac:dyDescent="0.2">
      <c r="A138" s="136" t="s">
        <v>604</v>
      </c>
      <c r="B138" s="137" t="s">
        <v>420</v>
      </c>
      <c r="C138" s="138" t="s">
        <v>615</v>
      </c>
      <c r="D138" s="139">
        <v>29600</v>
      </c>
      <c r="E138" s="140">
        <v>26867.39</v>
      </c>
      <c r="F138" s="141">
        <f t="shared" si="1"/>
        <v>2732.6100000000006</v>
      </c>
    </row>
    <row r="139" spans="1:6" s="129" customFormat="1" ht="67.5" x14ac:dyDescent="0.2">
      <c r="A139" s="142" t="s">
        <v>616</v>
      </c>
      <c r="B139" s="137" t="s">
        <v>420</v>
      </c>
      <c r="C139" s="138" t="s">
        <v>617</v>
      </c>
      <c r="D139" s="139">
        <v>29600</v>
      </c>
      <c r="E139" s="140">
        <v>26867.39</v>
      </c>
      <c r="F139" s="141">
        <f t="shared" si="1"/>
        <v>2732.6100000000006</v>
      </c>
    </row>
    <row r="140" spans="1:6" s="129" customFormat="1" x14ac:dyDescent="0.2">
      <c r="A140" s="136" t="s">
        <v>433</v>
      </c>
      <c r="B140" s="137" t="s">
        <v>420</v>
      </c>
      <c r="C140" s="138" t="s">
        <v>618</v>
      </c>
      <c r="D140" s="139">
        <v>29600</v>
      </c>
      <c r="E140" s="140">
        <v>26867.39</v>
      </c>
      <c r="F140" s="141">
        <f t="shared" si="1"/>
        <v>2732.6100000000006</v>
      </c>
    </row>
    <row r="141" spans="1:6" s="129" customFormat="1" ht="33.75" x14ac:dyDescent="0.2">
      <c r="A141" s="136" t="s">
        <v>619</v>
      </c>
      <c r="B141" s="137" t="s">
        <v>420</v>
      </c>
      <c r="C141" s="138" t="s">
        <v>620</v>
      </c>
      <c r="D141" s="139">
        <v>147100</v>
      </c>
      <c r="E141" s="140">
        <v>110625</v>
      </c>
      <c r="F141" s="141">
        <f t="shared" si="1"/>
        <v>36475</v>
      </c>
    </row>
    <row r="142" spans="1:6" s="129" customFormat="1" x14ac:dyDescent="0.2">
      <c r="A142" s="136" t="s">
        <v>621</v>
      </c>
      <c r="B142" s="137" t="s">
        <v>420</v>
      </c>
      <c r="C142" s="138" t="s">
        <v>622</v>
      </c>
      <c r="D142" s="139">
        <v>147100</v>
      </c>
      <c r="E142" s="140">
        <v>110625</v>
      </c>
      <c r="F142" s="141">
        <f t="shared" si="1"/>
        <v>36475</v>
      </c>
    </row>
    <row r="143" spans="1:6" s="129" customFormat="1" ht="67.5" x14ac:dyDescent="0.2">
      <c r="A143" s="142" t="s">
        <v>623</v>
      </c>
      <c r="B143" s="137" t="s">
        <v>420</v>
      </c>
      <c r="C143" s="138" t="s">
        <v>624</v>
      </c>
      <c r="D143" s="139">
        <v>147100</v>
      </c>
      <c r="E143" s="140">
        <v>110625</v>
      </c>
      <c r="F143" s="141">
        <f t="shared" ref="F143:F206" si="2">IF(OR(D143="-",IF(E143="-",0,E143)&gt;=IF(D143="-",0,D143)),"-",IF(D143="-",0,D143)-IF(E143="-",0,E143))</f>
        <v>36475</v>
      </c>
    </row>
    <row r="144" spans="1:6" s="129" customFormat="1" x14ac:dyDescent="0.2">
      <c r="A144" s="136" t="s">
        <v>433</v>
      </c>
      <c r="B144" s="137" t="s">
        <v>420</v>
      </c>
      <c r="C144" s="138" t="s">
        <v>625</v>
      </c>
      <c r="D144" s="139">
        <v>147100</v>
      </c>
      <c r="E144" s="140">
        <v>110625</v>
      </c>
      <c r="F144" s="141">
        <f t="shared" si="2"/>
        <v>36475</v>
      </c>
    </row>
    <row r="145" spans="1:6" s="129" customFormat="1" x14ac:dyDescent="0.2">
      <c r="A145" s="123" t="s">
        <v>626</v>
      </c>
      <c r="B145" s="124" t="s">
        <v>420</v>
      </c>
      <c r="C145" s="125" t="s">
        <v>627</v>
      </c>
      <c r="D145" s="126">
        <v>82557700</v>
      </c>
      <c r="E145" s="127">
        <v>50732075.810000002</v>
      </c>
      <c r="F145" s="128">
        <f t="shared" si="2"/>
        <v>31825624.189999998</v>
      </c>
    </row>
    <row r="146" spans="1:6" s="129" customFormat="1" x14ac:dyDescent="0.2">
      <c r="A146" s="136" t="s">
        <v>628</v>
      </c>
      <c r="B146" s="137" t="s">
        <v>420</v>
      </c>
      <c r="C146" s="138" t="s">
        <v>629</v>
      </c>
      <c r="D146" s="139">
        <v>81746700</v>
      </c>
      <c r="E146" s="140">
        <v>50642639.810000002</v>
      </c>
      <c r="F146" s="141">
        <f t="shared" si="2"/>
        <v>31104060.189999998</v>
      </c>
    </row>
    <row r="147" spans="1:6" s="129" customFormat="1" ht="22.5" x14ac:dyDescent="0.2">
      <c r="A147" s="136" t="s">
        <v>630</v>
      </c>
      <c r="B147" s="137" t="s">
        <v>420</v>
      </c>
      <c r="C147" s="138" t="s">
        <v>631</v>
      </c>
      <c r="D147" s="139">
        <v>81746700</v>
      </c>
      <c r="E147" s="140">
        <v>50642639.810000002</v>
      </c>
      <c r="F147" s="141">
        <f t="shared" si="2"/>
        <v>31104060.189999998</v>
      </c>
    </row>
    <row r="148" spans="1:6" s="129" customFormat="1" ht="22.5" x14ac:dyDescent="0.2">
      <c r="A148" s="136" t="s">
        <v>632</v>
      </c>
      <c r="B148" s="137" t="s">
        <v>420</v>
      </c>
      <c r="C148" s="138" t="s">
        <v>633</v>
      </c>
      <c r="D148" s="139">
        <v>78616600</v>
      </c>
      <c r="E148" s="140">
        <v>48815346.409999996</v>
      </c>
      <c r="F148" s="141">
        <f t="shared" si="2"/>
        <v>29801253.590000004</v>
      </c>
    </row>
    <row r="149" spans="1:6" s="129" customFormat="1" ht="67.5" x14ac:dyDescent="0.2">
      <c r="A149" s="142" t="s">
        <v>634</v>
      </c>
      <c r="B149" s="137" t="s">
        <v>420</v>
      </c>
      <c r="C149" s="138" t="s">
        <v>635</v>
      </c>
      <c r="D149" s="139">
        <v>48813700</v>
      </c>
      <c r="E149" s="140">
        <v>31496887.010000002</v>
      </c>
      <c r="F149" s="141">
        <f t="shared" si="2"/>
        <v>17316812.989999998</v>
      </c>
    </row>
    <row r="150" spans="1:6" s="129" customFormat="1" x14ac:dyDescent="0.2">
      <c r="A150" s="136" t="s">
        <v>433</v>
      </c>
      <c r="B150" s="137" t="s">
        <v>420</v>
      </c>
      <c r="C150" s="138" t="s">
        <v>636</v>
      </c>
      <c r="D150" s="139">
        <v>48813700</v>
      </c>
      <c r="E150" s="140">
        <v>31496887.010000002</v>
      </c>
      <c r="F150" s="141">
        <f t="shared" si="2"/>
        <v>17316812.989999998</v>
      </c>
    </row>
    <row r="151" spans="1:6" s="129" customFormat="1" ht="67.5" x14ac:dyDescent="0.2">
      <c r="A151" s="142" t="s">
        <v>637</v>
      </c>
      <c r="B151" s="137" t="s">
        <v>420</v>
      </c>
      <c r="C151" s="138" t="s">
        <v>638</v>
      </c>
      <c r="D151" s="139">
        <v>515000</v>
      </c>
      <c r="E151" s="140">
        <v>514557.44</v>
      </c>
      <c r="F151" s="141">
        <f t="shared" si="2"/>
        <v>442.55999999999767</v>
      </c>
    </row>
    <row r="152" spans="1:6" s="129" customFormat="1" x14ac:dyDescent="0.2">
      <c r="A152" s="136" t="s">
        <v>433</v>
      </c>
      <c r="B152" s="137" t="s">
        <v>420</v>
      </c>
      <c r="C152" s="138" t="s">
        <v>639</v>
      </c>
      <c r="D152" s="139">
        <v>515000</v>
      </c>
      <c r="E152" s="140">
        <v>514557.44</v>
      </c>
      <c r="F152" s="141">
        <f t="shared" si="2"/>
        <v>442.55999999999767</v>
      </c>
    </row>
    <row r="153" spans="1:6" s="129" customFormat="1" ht="90" x14ac:dyDescent="0.2">
      <c r="A153" s="142" t="s">
        <v>640</v>
      </c>
      <c r="B153" s="137" t="s">
        <v>420</v>
      </c>
      <c r="C153" s="138" t="s">
        <v>641</v>
      </c>
      <c r="D153" s="139">
        <v>400100</v>
      </c>
      <c r="E153" s="140">
        <v>230000</v>
      </c>
      <c r="F153" s="141">
        <f t="shared" si="2"/>
        <v>170100</v>
      </c>
    </row>
    <row r="154" spans="1:6" s="129" customFormat="1" x14ac:dyDescent="0.2">
      <c r="A154" s="136" t="s">
        <v>433</v>
      </c>
      <c r="B154" s="137" t="s">
        <v>420</v>
      </c>
      <c r="C154" s="138" t="s">
        <v>642</v>
      </c>
      <c r="D154" s="139">
        <v>400100</v>
      </c>
      <c r="E154" s="140">
        <v>230000</v>
      </c>
      <c r="F154" s="141">
        <f t="shared" si="2"/>
        <v>170100</v>
      </c>
    </row>
    <row r="155" spans="1:6" s="129" customFormat="1" ht="78.75" x14ac:dyDescent="0.2">
      <c r="A155" s="142" t="s">
        <v>643</v>
      </c>
      <c r="B155" s="137" t="s">
        <v>420</v>
      </c>
      <c r="C155" s="138" t="s">
        <v>644</v>
      </c>
      <c r="D155" s="139">
        <v>493800</v>
      </c>
      <c r="E155" s="140">
        <v>263208.62</v>
      </c>
      <c r="F155" s="141">
        <f t="shared" si="2"/>
        <v>230591.38</v>
      </c>
    </row>
    <row r="156" spans="1:6" s="129" customFormat="1" x14ac:dyDescent="0.2">
      <c r="A156" s="136" t="s">
        <v>433</v>
      </c>
      <c r="B156" s="137" t="s">
        <v>420</v>
      </c>
      <c r="C156" s="138" t="s">
        <v>645</v>
      </c>
      <c r="D156" s="139">
        <v>493800</v>
      </c>
      <c r="E156" s="140">
        <v>263208.62</v>
      </c>
      <c r="F156" s="141">
        <f t="shared" si="2"/>
        <v>230591.38</v>
      </c>
    </row>
    <row r="157" spans="1:6" s="129" customFormat="1" ht="56.25" x14ac:dyDescent="0.2">
      <c r="A157" s="142" t="s">
        <v>646</v>
      </c>
      <c r="B157" s="137" t="s">
        <v>420</v>
      </c>
      <c r="C157" s="138" t="s">
        <v>647</v>
      </c>
      <c r="D157" s="139">
        <v>2147700</v>
      </c>
      <c r="E157" s="140">
        <v>681874.07</v>
      </c>
      <c r="F157" s="141">
        <f t="shared" si="2"/>
        <v>1465825.9300000002</v>
      </c>
    </row>
    <row r="158" spans="1:6" s="129" customFormat="1" x14ac:dyDescent="0.2">
      <c r="A158" s="136" t="s">
        <v>433</v>
      </c>
      <c r="B158" s="137" t="s">
        <v>420</v>
      </c>
      <c r="C158" s="138" t="s">
        <v>648</v>
      </c>
      <c r="D158" s="139">
        <v>2147700</v>
      </c>
      <c r="E158" s="140">
        <v>681874.07</v>
      </c>
      <c r="F158" s="141">
        <f t="shared" si="2"/>
        <v>1465825.9300000002</v>
      </c>
    </row>
    <row r="159" spans="1:6" s="129" customFormat="1" ht="67.5" x14ac:dyDescent="0.2">
      <c r="A159" s="142" t="s">
        <v>649</v>
      </c>
      <c r="B159" s="137" t="s">
        <v>420</v>
      </c>
      <c r="C159" s="138" t="s">
        <v>650</v>
      </c>
      <c r="D159" s="139">
        <v>17646200</v>
      </c>
      <c r="E159" s="140">
        <v>7028771.2000000002</v>
      </c>
      <c r="F159" s="141">
        <f t="shared" si="2"/>
        <v>10617428.800000001</v>
      </c>
    </row>
    <row r="160" spans="1:6" s="129" customFormat="1" x14ac:dyDescent="0.2">
      <c r="A160" s="136" t="s">
        <v>433</v>
      </c>
      <c r="B160" s="137" t="s">
        <v>420</v>
      </c>
      <c r="C160" s="138" t="s">
        <v>651</v>
      </c>
      <c r="D160" s="139">
        <v>17646200</v>
      </c>
      <c r="E160" s="140">
        <v>7028771.2000000002</v>
      </c>
      <c r="F160" s="141">
        <f t="shared" si="2"/>
        <v>10617428.800000001</v>
      </c>
    </row>
    <row r="161" spans="1:6" s="129" customFormat="1" ht="67.5" x14ac:dyDescent="0.2">
      <c r="A161" s="142" t="s">
        <v>652</v>
      </c>
      <c r="B161" s="137" t="s">
        <v>420</v>
      </c>
      <c r="C161" s="138" t="s">
        <v>653</v>
      </c>
      <c r="D161" s="139">
        <v>8600100</v>
      </c>
      <c r="E161" s="140">
        <v>8600048.0700000003</v>
      </c>
      <c r="F161" s="141">
        <f t="shared" si="2"/>
        <v>51.929999999701977</v>
      </c>
    </row>
    <row r="162" spans="1:6" s="129" customFormat="1" x14ac:dyDescent="0.2">
      <c r="A162" s="136" t="s">
        <v>433</v>
      </c>
      <c r="B162" s="137" t="s">
        <v>420</v>
      </c>
      <c r="C162" s="138" t="s">
        <v>654</v>
      </c>
      <c r="D162" s="139">
        <v>8600100</v>
      </c>
      <c r="E162" s="140">
        <v>8600048.0700000003</v>
      </c>
      <c r="F162" s="141">
        <f t="shared" si="2"/>
        <v>51.929999999701977</v>
      </c>
    </row>
    <row r="163" spans="1:6" s="129" customFormat="1" ht="22.5" x14ac:dyDescent="0.2">
      <c r="A163" s="136" t="s">
        <v>655</v>
      </c>
      <c r="B163" s="137" t="s">
        <v>420</v>
      </c>
      <c r="C163" s="138" t="s">
        <v>656</v>
      </c>
      <c r="D163" s="139">
        <v>3130100</v>
      </c>
      <c r="E163" s="140">
        <v>1827293.4</v>
      </c>
      <c r="F163" s="141">
        <f t="shared" si="2"/>
        <v>1302806.6000000001</v>
      </c>
    </row>
    <row r="164" spans="1:6" s="129" customFormat="1" ht="67.5" x14ac:dyDescent="0.2">
      <c r="A164" s="142" t="s">
        <v>657</v>
      </c>
      <c r="B164" s="137" t="s">
        <v>420</v>
      </c>
      <c r="C164" s="138" t="s">
        <v>658</v>
      </c>
      <c r="D164" s="139">
        <v>178900</v>
      </c>
      <c r="E164" s="140" t="s">
        <v>37</v>
      </c>
      <c r="F164" s="141">
        <f t="shared" si="2"/>
        <v>178900</v>
      </c>
    </row>
    <row r="165" spans="1:6" s="129" customFormat="1" x14ac:dyDescent="0.2">
      <c r="A165" s="136" t="s">
        <v>433</v>
      </c>
      <c r="B165" s="137" t="s">
        <v>420</v>
      </c>
      <c r="C165" s="138" t="s">
        <v>659</v>
      </c>
      <c r="D165" s="139">
        <v>178900</v>
      </c>
      <c r="E165" s="140" t="s">
        <v>37</v>
      </c>
      <c r="F165" s="141">
        <f t="shared" si="2"/>
        <v>178900</v>
      </c>
    </row>
    <row r="166" spans="1:6" s="129" customFormat="1" ht="67.5" x14ac:dyDescent="0.2">
      <c r="A166" s="142" t="s">
        <v>660</v>
      </c>
      <c r="B166" s="137" t="s">
        <v>420</v>
      </c>
      <c r="C166" s="138" t="s">
        <v>661</v>
      </c>
      <c r="D166" s="139">
        <v>2161200</v>
      </c>
      <c r="E166" s="140">
        <v>1687008.4</v>
      </c>
      <c r="F166" s="141">
        <f t="shared" si="2"/>
        <v>474191.60000000009</v>
      </c>
    </row>
    <row r="167" spans="1:6" s="129" customFormat="1" x14ac:dyDescent="0.2">
      <c r="A167" s="136" t="s">
        <v>433</v>
      </c>
      <c r="B167" s="137" t="s">
        <v>420</v>
      </c>
      <c r="C167" s="138" t="s">
        <v>662</v>
      </c>
      <c r="D167" s="139">
        <v>2161200</v>
      </c>
      <c r="E167" s="140">
        <v>1687008.4</v>
      </c>
      <c r="F167" s="141">
        <f t="shared" si="2"/>
        <v>474191.60000000009</v>
      </c>
    </row>
    <row r="168" spans="1:6" s="129" customFormat="1" ht="67.5" x14ac:dyDescent="0.2">
      <c r="A168" s="142" t="s">
        <v>663</v>
      </c>
      <c r="B168" s="137" t="s">
        <v>420</v>
      </c>
      <c r="C168" s="138" t="s">
        <v>664</v>
      </c>
      <c r="D168" s="139">
        <v>790000</v>
      </c>
      <c r="E168" s="140">
        <v>140285</v>
      </c>
      <c r="F168" s="141">
        <f t="shared" si="2"/>
        <v>649715</v>
      </c>
    </row>
    <row r="169" spans="1:6" s="129" customFormat="1" x14ac:dyDescent="0.2">
      <c r="A169" s="136" t="s">
        <v>433</v>
      </c>
      <c r="B169" s="137" t="s">
        <v>420</v>
      </c>
      <c r="C169" s="138" t="s">
        <v>665</v>
      </c>
      <c r="D169" s="139">
        <v>790000</v>
      </c>
      <c r="E169" s="140">
        <v>140285</v>
      </c>
      <c r="F169" s="141">
        <f t="shared" si="2"/>
        <v>649715</v>
      </c>
    </row>
    <row r="170" spans="1:6" s="129" customFormat="1" x14ac:dyDescent="0.2">
      <c r="A170" s="136" t="s">
        <v>666</v>
      </c>
      <c r="B170" s="137" t="s">
        <v>420</v>
      </c>
      <c r="C170" s="138" t="s">
        <v>667</v>
      </c>
      <c r="D170" s="139">
        <v>811000</v>
      </c>
      <c r="E170" s="140">
        <v>89436</v>
      </c>
      <c r="F170" s="141">
        <f t="shared" si="2"/>
        <v>721564</v>
      </c>
    </row>
    <row r="171" spans="1:6" s="129" customFormat="1" ht="45" x14ac:dyDescent="0.2">
      <c r="A171" s="136" t="s">
        <v>450</v>
      </c>
      <c r="B171" s="137" t="s">
        <v>420</v>
      </c>
      <c r="C171" s="138" t="s">
        <v>668</v>
      </c>
      <c r="D171" s="139">
        <v>36900</v>
      </c>
      <c r="E171" s="140">
        <v>18436</v>
      </c>
      <c r="F171" s="141">
        <f t="shared" si="2"/>
        <v>18464</v>
      </c>
    </row>
    <row r="172" spans="1:6" s="129" customFormat="1" ht="22.5" x14ac:dyDescent="0.2">
      <c r="A172" s="136" t="s">
        <v>452</v>
      </c>
      <c r="B172" s="137" t="s">
        <v>420</v>
      </c>
      <c r="C172" s="138" t="s">
        <v>669</v>
      </c>
      <c r="D172" s="139">
        <v>36900</v>
      </c>
      <c r="E172" s="140">
        <v>18436</v>
      </c>
      <c r="F172" s="141">
        <f t="shared" si="2"/>
        <v>18464</v>
      </c>
    </row>
    <row r="173" spans="1:6" s="129" customFormat="1" ht="78.75" x14ac:dyDescent="0.2">
      <c r="A173" s="142" t="s">
        <v>670</v>
      </c>
      <c r="B173" s="137" t="s">
        <v>420</v>
      </c>
      <c r="C173" s="138" t="s">
        <v>671</v>
      </c>
      <c r="D173" s="139">
        <v>36900</v>
      </c>
      <c r="E173" s="140">
        <v>18436</v>
      </c>
      <c r="F173" s="141">
        <f t="shared" si="2"/>
        <v>18464</v>
      </c>
    </row>
    <row r="174" spans="1:6" s="129" customFormat="1" x14ac:dyDescent="0.2">
      <c r="A174" s="136" t="s">
        <v>433</v>
      </c>
      <c r="B174" s="137" t="s">
        <v>420</v>
      </c>
      <c r="C174" s="138" t="s">
        <v>672</v>
      </c>
      <c r="D174" s="139">
        <v>36900</v>
      </c>
      <c r="E174" s="140">
        <v>18436</v>
      </c>
      <c r="F174" s="141">
        <f t="shared" si="2"/>
        <v>18464</v>
      </c>
    </row>
    <row r="175" spans="1:6" s="129" customFormat="1" ht="22.5" x14ac:dyDescent="0.2">
      <c r="A175" s="136" t="s">
        <v>570</v>
      </c>
      <c r="B175" s="137" t="s">
        <v>420</v>
      </c>
      <c r="C175" s="138" t="s">
        <v>673</v>
      </c>
      <c r="D175" s="139">
        <v>774100</v>
      </c>
      <c r="E175" s="140">
        <v>71000</v>
      </c>
      <c r="F175" s="141">
        <f t="shared" si="2"/>
        <v>703100</v>
      </c>
    </row>
    <row r="176" spans="1:6" s="129" customFormat="1" ht="22.5" x14ac:dyDescent="0.2">
      <c r="A176" s="136" t="s">
        <v>572</v>
      </c>
      <c r="B176" s="137" t="s">
        <v>420</v>
      </c>
      <c r="C176" s="138" t="s">
        <v>674</v>
      </c>
      <c r="D176" s="139">
        <v>774100</v>
      </c>
      <c r="E176" s="140">
        <v>71000</v>
      </c>
      <c r="F176" s="141">
        <f t="shared" si="2"/>
        <v>703100</v>
      </c>
    </row>
    <row r="177" spans="1:6" s="129" customFormat="1" ht="67.5" x14ac:dyDescent="0.2">
      <c r="A177" s="142" t="s">
        <v>675</v>
      </c>
      <c r="B177" s="137" t="s">
        <v>420</v>
      </c>
      <c r="C177" s="138" t="s">
        <v>676</v>
      </c>
      <c r="D177" s="139">
        <v>6000</v>
      </c>
      <c r="E177" s="140" t="s">
        <v>37</v>
      </c>
      <c r="F177" s="141">
        <f t="shared" si="2"/>
        <v>6000</v>
      </c>
    </row>
    <row r="178" spans="1:6" s="129" customFormat="1" x14ac:dyDescent="0.2">
      <c r="A178" s="136" t="s">
        <v>433</v>
      </c>
      <c r="B178" s="137" t="s">
        <v>420</v>
      </c>
      <c r="C178" s="138" t="s">
        <v>677</v>
      </c>
      <c r="D178" s="139">
        <v>6000</v>
      </c>
      <c r="E178" s="140" t="s">
        <v>37</v>
      </c>
      <c r="F178" s="141">
        <f t="shared" si="2"/>
        <v>6000</v>
      </c>
    </row>
    <row r="179" spans="1:6" s="129" customFormat="1" ht="78.75" x14ac:dyDescent="0.2">
      <c r="A179" s="142" t="s">
        <v>678</v>
      </c>
      <c r="B179" s="137" t="s">
        <v>420</v>
      </c>
      <c r="C179" s="138" t="s">
        <v>679</v>
      </c>
      <c r="D179" s="139">
        <v>768100</v>
      </c>
      <c r="E179" s="140">
        <v>71000</v>
      </c>
      <c r="F179" s="141">
        <f t="shared" si="2"/>
        <v>697100</v>
      </c>
    </row>
    <row r="180" spans="1:6" s="129" customFormat="1" x14ac:dyDescent="0.2">
      <c r="A180" s="136" t="s">
        <v>433</v>
      </c>
      <c r="B180" s="137" t="s">
        <v>420</v>
      </c>
      <c r="C180" s="138" t="s">
        <v>680</v>
      </c>
      <c r="D180" s="139">
        <v>768100</v>
      </c>
      <c r="E180" s="140">
        <v>71000</v>
      </c>
      <c r="F180" s="141">
        <f t="shared" si="2"/>
        <v>697100</v>
      </c>
    </row>
    <row r="181" spans="1:6" s="129" customFormat="1" x14ac:dyDescent="0.2">
      <c r="A181" s="123" t="s">
        <v>681</v>
      </c>
      <c r="B181" s="124" t="s">
        <v>420</v>
      </c>
      <c r="C181" s="125" t="s">
        <v>682</v>
      </c>
      <c r="D181" s="126">
        <v>561417900</v>
      </c>
      <c r="E181" s="127">
        <v>256248460.58000001</v>
      </c>
      <c r="F181" s="128">
        <f t="shared" si="2"/>
        <v>305169439.41999996</v>
      </c>
    </row>
    <row r="182" spans="1:6" s="129" customFormat="1" x14ac:dyDescent="0.2">
      <c r="A182" s="136" t="s">
        <v>683</v>
      </c>
      <c r="B182" s="137" t="s">
        <v>420</v>
      </c>
      <c r="C182" s="138" t="s">
        <v>684</v>
      </c>
      <c r="D182" s="139">
        <v>153344500</v>
      </c>
      <c r="E182" s="140">
        <v>107251838.76000001</v>
      </c>
      <c r="F182" s="141">
        <f t="shared" si="2"/>
        <v>46092661.239999995</v>
      </c>
    </row>
    <row r="183" spans="1:6" s="129" customFormat="1" ht="33.75" x14ac:dyDescent="0.2">
      <c r="A183" s="136" t="s">
        <v>685</v>
      </c>
      <c r="B183" s="137" t="s">
        <v>420</v>
      </c>
      <c r="C183" s="138" t="s">
        <v>686</v>
      </c>
      <c r="D183" s="139">
        <v>149364700</v>
      </c>
      <c r="E183" s="140">
        <v>104928251.87</v>
      </c>
      <c r="F183" s="141">
        <f t="shared" si="2"/>
        <v>44436448.129999995</v>
      </c>
    </row>
    <row r="184" spans="1:6" s="129" customFormat="1" ht="22.5" x14ac:dyDescent="0.2">
      <c r="A184" s="136" t="s">
        <v>687</v>
      </c>
      <c r="B184" s="137" t="s">
        <v>420</v>
      </c>
      <c r="C184" s="138" t="s">
        <v>688</v>
      </c>
      <c r="D184" s="139">
        <v>51339300</v>
      </c>
      <c r="E184" s="140">
        <v>37760300</v>
      </c>
      <c r="F184" s="141">
        <f t="shared" si="2"/>
        <v>13579000</v>
      </c>
    </row>
    <row r="185" spans="1:6" s="129" customFormat="1" ht="123.75" x14ac:dyDescent="0.2">
      <c r="A185" s="142" t="s">
        <v>689</v>
      </c>
      <c r="B185" s="137" t="s">
        <v>420</v>
      </c>
      <c r="C185" s="138" t="s">
        <v>690</v>
      </c>
      <c r="D185" s="139">
        <v>51339300</v>
      </c>
      <c r="E185" s="140">
        <v>37760300</v>
      </c>
      <c r="F185" s="141">
        <f t="shared" si="2"/>
        <v>13579000</v>
      </c>
    </row>
    <row r="186" spans="1:6" s="129" customFormat="1" ht="33.75" x14ac:dyDescent="0.2">
      <c r="A186" s="136" t="s">
        <v>691</v>
      </c>
      <c r="B186" s="137" t="s">
        <v>420</v>
      </c>
      <c r="C186" s="138" t="s">
        <v>692</v>
      </c>
      <c r="D186" s="139">
        <v>51339300</v>
      </c>
      <c r="E186" s="140">
        <v>37760300</v>
      </c>
      <c r="F186" s="141">
        <f t="shared" si="2"/>
        <v>13579000</v>
      </c>
    </row>
    <row r="187" spans="1:6" s="129" customFormat="1" x14ac:dyDescent="0.2">
      <c r="A187" s="136" t="s">
        <v>693</v>
      </c>
      <c r="B187" s="137" t="s">
        <v>420</v>
      </c>
      <c r="C187" s="138" t="s">
        <v>694</v>
      </c>
      <c r="D187" s="139">
        <v>98025400</v>
      </c>
      <c r="E187" s="140">
        <v>67167951.870000005</v>
      </c>
      <c r="F187" s="141">
        <f t="shared" si="2"/>
        <v>30857448.129999995</v>
      </c>
    </row>
    <row r="188" spans="1:6" s="129" customFormat="1" ht="78.75" x14ac:dyDescent="0.2">
      <c r="A188" s="142" t="s">
        <v>695</v>
      </c>
      <c r="B188" s="137" t="s">
        <v>420</v>
      </c>
      <c r="C188" s="138" t="s">
        <v>696</v>
      </c>
      <c r="D188" s="139">
        <v>1045000</v>
      </c>
      <c r="E188" s="140" t="s">
        <v>37</v>
      </c>
      <c r="F188" s="141">
        <f t="shared" si="2"/>
        <v>1045000</v>
      </c>
    </row>
    <row r="189" spans="1:6" s="129" customFormat="1" x14ac:dyDescent="0.2">
      <c r="A189" s="136" t="s">
        <v>433</v>
      </c>
      <c r="B189" s="137" t="s">
        <v>420</v>
      </c>
      <c r="C189" s="138" t="s">
        <v>697</v>
      </c>
      <c r="D189" s="139">
        <v>1045000</v>
      </c>
      <c r="E189" s="140" t="s">
        <v>37</v>
      </c>
      <c r="F189" s="141">
        <f t="shared" si="2"/>
        <v>1045000</v>
      </c>
    </row>
    <row r="190" spans="1:6" s="129" customFormat="1" ht="67.5" x14ac:dyDescent="0.2">
      <c r="A190" s="142" t="s">
        <v>698</v>
      </c>
      <c r="B190" s="137" t="s">
        <v>420</v>
      </c>
      <c r="C190" s="138" t="s">
        <v>699</v>
      </c>
      <c r="D190" s="139">
        <v>22362100</v>
      </c>
      <c r="E190" s="140">
        <v>22362057.5</v>
      </c>
      <c r="F190" s="141">
        <f t="shared" si="2"/>
        <v>42.5</v>
      </c>
    </row>
    <row r="191" spans="1:6" s="129" customFormat="1" x14ac:dyDescent="0.2">
      <c r="A191" s="136" t="s">
        <v>433</v>
      </c>
      <c r="B191" s="137" t="s">
        <v>420</v>
      </c>
      <c r="C191" s="138" t="s">
        <v>700</v>
      </c>
      <c r="D191" s="139">
        <v>22362100</v>
      </c>
      <c r="E191" s="140">
        <v>22362057.5</v>
      </c>
      <c r="F191" s="141">
        <f t="shared" si="2"/>
        <v>42.5</v>
      </c>
    </row>
    <row r="192" spans="1:6" s="129" customFormat="1" ht="56.25" x14ac:dyDescent="0.2">
      <c r="A192" s="136" t="s">
        <v>701</v>
      </c>
      <c r="B192" s="137" t="s">
        <v>420</v>
      </c>
      <c r="C192" s="138" t="s">
        <v>702</v>
      </c>
      <c r="D192" s="139">
        <v>74618300</v>
      </c>
      <c r="E192" s="140">
        <v>44805894.369999997</v>
      </c>
      <c r="F192" s="141">
        <f t="shared" si="2"/>
        <v>29812405.630000003</v>
      </c>
    </row>
    <row r="193" spans="1:6" s="129" customFormat="1" x14ac:dyDescent="0.2">
      <c r="A193" s="136" t="s">
        <v>433</v>
      </c>
      <c r="B193" s="137" t="s">
        <v>420</v>
      </c>
      <c r="C193" s="138" t="s">
        <v>703</v>
      </c>
      <c r="D193" s="139">
        <v>74618300</v>
      </c>
      <c r="E193" s="140">
        <v>44805894.369999997</v>
      </c>
      <c r="F193" s="141">
        <f t="shared" si="2"/>
        <v>29812405.630000003</v>
      </c>
    </row>
    <row r="194" spans="1:6" s="129" customFormat="1" ht="45" x14ac:dyDescent="0.2">
      <c r="A194" s="136" t="s">
        <v>704</v>
      </c>
      <c r="B194" s="137" t="s">
        <v>420</v>
      </c>
      <c r="C194" s="138" t="s">
        <v>705</v>
      </c>
      <c r="D194" s="139">
        <v>3440900</v>
      </c>
      <c r="E194" s="140">
        <v>1874833.79</v>
      </c>
      <c r="F194" s="141">
        <f t="shared" si="2"/>
        <v>1566066.21</v>
      </c>
    </row>
    <row r="195" spans="1:6" s="129" customFormat="1" ht="22.5" x14ac:dyDescent="0.2">
      <c r="A195" s="136" t="s">
        <v>706</v>
      </c>
      <c r="B195" s="137" t="s">
        <v>420</v>
      </c>
      <c r="C195" s="138" t="s">
        <v>707</v>
      </c>
      <c r="D195" s="139">
        <v>3440900</v>
      </c>
      <c r="E195" s="140">
        <v>1874833.79</v>
      </c>
      <c r="F195" s="141">
        <f t="shared" si="2"/>
        <v>1566066.21</v>
      </c>
    </row>
    <row r="196" spans="1:6" s="129" customFormat="1" ht="90" x14ac:dyDescent="0.2">
      <c r="A196" s="142" t="s">
        <v>708</v>
      </c>
      <c r="B196" s="137" t="s">
        <v>420</v>
      </c>
      <c r="C196" s="138" t="s">
        <v>709</v>
      </c>
      <c r="D196" s="139">
        <v>542900</v>
      </c>
      <c r="E196" s="140">
        <v>104443.08</v>
      </c>
      <c r="F196" s="141">
        <f t="shared" si="2"/>
        <v>438456.92</v>
      </c>
    </row>
    <row r="197" spans="1:6" s="129" customFormat="1" ht="45" x14ac:dyDescent="0.2">
      <c r="A197" s="136" t="s">
        <v>710</v>
      </c>
      <c r="B197" s="137" t="s">
        <v>420</v>
      </c>
      <c r="C197" s="138" t="s">
        <v>711</v>
      </c>
      <c r="D197" s="139">
        <v>542900</v>
      </c>
      <c r="E197" s="140">
        <v>104443.08</v>
      </c>
      <c r="F197" s="141">
        <f t="shared" si="2"/>
        <v>438456.92</v>
      </c>
    </row>
    <row r="198" spans="1:6" s="129" customFormat="1" ht="78.75" x14ac:dyDescent="0.2">
      <c r="A198" s="142" t="s">
        <v>712</v>
      </c>
      <c r="B198" s="137" t="s">
        <v>420</v>
      </c>
      <c r="C198" s="138" t="s">
        <v>713</v>
      </c>
      <c r="D198" s="139">
        <v>500000</v>
      </c>
      <c r="E198" s="140">
        <v>300877.7</v>
      </c>
      <c r="F198" s="141">
        <f t="shared" si="2"/>
        <v>199122.3</v>
      </c>
    </row>
    <row r="199" spans="1:6" s="129" customFormat="1" ht="22.5" x14ac:dyDescent="0.2">
      <c r="A199" s="136" t="s">
        <v>714</v>
      </c>
      <c r="B199" s="137" t="s">
        <v>420</v>
      </c>
      <c r="C199" s="138" t="s">
        <v>715</v>
      </c>
      <c r="D199" s="139">
        <v>500000</v>
      </c>
      <c r="E199" s="140">
        <v>300877.7</v>
      </c>
      <c r="F199" s="141">
        <f t="shared" si="2"/>
        <v>199122.3</v>
      </c>
    </row>
    <row r="200" spans="1:6" s="129" customFormat="1" ht="90" x14ac:dyDescent="0.2">
      <c r="A200" s="142" t="s">
        <v>716</v>
      </c>
      <c r="B200" s="137" t="s">
        <v>420</v>
      </c>
      <c r="C200" s="138" t="s">
        <v>717</v>
      </c>
      <c r="D200" s="139">
        <v>1459100</v>
      </c>
      <c r="E200" s="140">
        <v>822177.16</v>
      </c>
      <c r="F200" s="141">
        <f t="shared" si="2"/>
        <v>636922.84</v>
      </c>
    </row>
    <row r="201" spans="1:6" s="129" customFormat="1" x14ac:dyDescent="0.2">
      <c r="A201" s="136" t="s">
        <v>433</v>
      </c>
      <c r="B201" s="137" t="s">
        <v>420</v>
      </c>
      <c r="C201" s="138" t="s">
        <v>718</v>
      </c>
      <c r="D201" s="139">
        <v>1459100</v>
      </c>
      <c r="E201" s="140">
        <v>822177.16</v>
      </c>
      <c r="F201" s="141">
        <f t="shared" si="2"/>
        <v>636922.84</v>
      </c>
    </row>
    <row r="202" spans="1:6" s="129" customFormat="1" ht="67.5" x14ac:dyDescent="0.2">
      <c r="A202" s="142" t="s">
        <v>719</v>
      </c>
      <c r="B202" s="137" t="s">
        <v>420</v>
      </c>
      <c r="C202" s="138" t="s">
        <v>720</v>
      </c>
      <c r="D202" s="139">
        <v>938900</v>
      </c>
      <c r="E202" s="140">
        <v>647335.85</v>
      </c>
      <c r="F202" s="141">
        <f t="shared" si="2"/>
        <v>291564.15000000002</v>
      </c>
    </row>
    <row r="203" spans="1:6" s="129" customFormat="1" x14ac:dyDescent="0.2">
      <c r="A203" s="136" t="s">
        <v>433</v>
      </c>
      <c r="B203" s="137" t="s">
        <v>420</v>
      </c>
      <c r="C203" s="138" t="s">
        <v>721</v>
      </c>
      <c r="D203" s="139">
        <v>397200</v>
      </c>
      <c r="E203" s="140">
        <v>271541.43</v>
      </c>
      <c r="F203" s="141">
        <f t="shared" si="2"/>
        <v>125658.57</v>
      </c>
    </row>
    <row r="204" spans="1:6" s="129" customFormat="1" x14ac:dyDescent="0.2">
      <c r="A204" s="136" t="s">
        <v>466</v>
      </c>
      <c r="B204" s="137" t="s">
        <v>420</v>
      </c>
      <c r="C204" s="138" t="s">
        <v>722</v>
      </c>
      <c r="D204" s="139">
        <v>541700</v>
      </c>
      <c r="E204" s="140">
        <v>375794.42</v>
      </c>
      <c r="F204" s="141">
        <f t="shared" si="2"/>
        <v>165905.58000000002</v>
      </c>
    </row>
    <row r="205" spans="1:6" s="129" customFormat="1" ht="22.5" x14ac:dyDescent="0.2">
      <c r="A205" s="136" t="s">
        <v>427</v>
      </c>
      <c r="B205" s="137" t="s">
        <v>420</v>
      </c>
      <c r="C205" s="138" t="s">
        <v>723</v>
      </c>
      <c r="D205" s="139">
        <v>50000</v>
      </c>
      <c r="E205" s="140" t="s">
        <v>37</v>
      </c>
      <c r="F205" s="141">
        <f t="shared" si="2"/>
        <v>50000</v>
      </c>
    </row>
    <row r="206" spans="1:6" s="129" customFormat="1" ht="22.5" x14ac:dyDescent="0.2">
      <c r="A206" s="136" t="s">
        <v>724</v>
      </c>
      <c r="B206" s="137" t="s">
        <v>420</v>
      </c>
      <c r="C206" s="138" t="s">
        <v>725</v>
      </c>
      <c r="D206" s="139">
        <v>50000</v>
      </c>
      <c r="E206" s="140" t="s">
        <v>37</v>
      </c>
      <c r="F206" s="141">
        <f t="shared" si="2"/>
        <v>50000</v>
      </c>
    </row>
    <row r="207" spans="1:6" s="129" customFormat="1" ht="67.5" x14ac:dyDescent="0.2">
      <c r="A207" s="142" t="s">
        <v>726</v>
      </c>
      <c r="B207" s="137" t="s">
        <v>420</v>
      </c>
      <c r="C207" s="138" t="s">
        <v>727</v>
      </c>
      <c r="D207" s="139">
        <v>50000</v>
      </c>
      <c r="E207" s="140" t="s">
        <v>37</v>
      </c>
      <c r="F207" s="141">
        <f t="shared" ref="F207:F270" si="3">IF(OR(D207="-",IF(E207="-",0,E207)&gt;=IF(D207="-",0,D207)),"-",IF(D207="-",0,D207)-IF(E207="-",0,E207))</f>
        <v>50000</v>
      </c>
    </row>
    <row r="208" spans="1:6" s="129" customFormat="1" x14ac:dyDescent="0.2">
      <c r="A208" s="136" t="s">
        <v>433</v>
      </c>
      <c r="B208" s="137" t="s">
        <v>420</v>
      </c>
      <c r="C208" s="138" t="s">
        <v>728</v>
      </c>
      <c r="D208" s="139">
        <v>50000</v>
      </c>
      <c r="E208" s="140" t="s">
        <v>37</v>
      </c>
      <c r="F208" s="141">
        <f t="shared" si="3"/>
        <v>50000</v>
      </c>
    </row>
    <row r="209" spans="1:6" s="129" customFormat="1" ht="22.5" x14ac:dyDescent="0.2">
      <c r="A209" s="136" t="s">
        <v>570</v>
      </c>
      <c r="B209" s="137" t="s">
        <v>420</v>
      </c>
      <c r="C209" s="138" t="s">
        <v>729</v>
      </c>
      <c r="D209" s="139">
        <v>15500</v>
      </c>
      <c r="E209" s="140" t="s">
        <v>37</v>
      </c>
      <c r="F209" s="141">
        <f t="shared" si="3"/>
        <v>15500</v>
      </c>
    </row>
    <row r="210" spans="1:6" s="129" customFormat="1" ht="22.5" x14ac:dyDescent="0.2">
      <c r="A210" s="136" t="s">
        <v>572</v>
      </c>
      <c r="B210" s="137" t="s">
        <v>420</v>
      </c>
      <c r="C210" s="138" t="s">
        <v>730</v>
      </c>
      <c r="D210" s="139">
        <v>15500</v>
      </c>
      <c r="E210" s="140" t="s">
        <v>37</v>
      </c>
      <c r="F210" s="141">
        <f t="shared" si="3"/>
        <v>15500</v>
      </c>
    </row>
    <row r="211" spans="1:6" s="129" customFormat="1" ht="78.75" x14ac:dyDescent="0.2">
      <c r="A211" s="142" t="s">
        <v>731</v>
      </c>
      <c r="B211" s="137" t="s">
        <v>420</v>
      </c>
      <c r="C211" s="138" t="s">
        <v>732</v>
      </c>
      <c r="D211" s="139">
        <v>15500</v>
      </c>
      <c r="E211" s="140" t="s">
        <v>37</v>
      </c>
      <c r="F211" s="141">
        <f t="shared" si="3"/>
        <v>15500</v>
      </c>
    </row>
    <row r="212" spans="1:6" s="129" customFormat="1" x14ac:dyDescent="0.2">
      <c r="A212" s="136" t="s">
        <v>433</v>
      </c>
      <c r="B212" s="137" t="s">
        <v>420</v>
      </c>
      <c r="C212" s="138" t="s">
        <v>733</v>
      </c>
      <c r="D212" s="139">
        <v>15500</v>
      </c>
      <c r="E212" s="140" t="s">
        <v>37</v>
      </c>
      <c r="F212" s="141">
        <f t="shared" si="3"/>
        <v>15500</v>
      </c>
    </row>
    <row r="213" spans="1:6" s="129" customFormat="1" ht="22.5" x14ac:dyDescent="0.2">
      <c r="A213" s="136" t="s">
        <v>495</v>
      </c>
      <c r="B213" s="137" t="s">
        <v>420</v>
      </c>
      <c r="C213" s="138" t="s">
        <v>734</v>
      </c>
      <c r="D213" s="139">
        <v>473400</v>
      </c>
      <c r="E213" s="140">
        <v>448753.1</v>
      </c>
      <c r="F213" s="141">
        <f t="shared" si="3"/>
        <v>24646.900000000023</v>
      </c>
    </row>
    <row r="214" spans="1:6" s="129" customFormat="1" x14ac:dyDescent="0.2">
      <c r="A214" s="136" t="s">
        <v>507</v>
      </c>
      <c r="B214" s="137" t="s">
        <v>420</v>
      </c>
      <c r="C214" s="138" t="s">
        <v>735</v>
      </c>
      <c r="D214" s="139">
        <v>473400</v>
      </c>
      <c r="E214" s="140">
        <v>448753.1</v>
      </c>
      <c r="F214" s="141">
        <f t="shared" si="3"/>
        <v>24646.900000000023</v>
      </c>
    </row>
    <row r="215" spans="1:6" s="129" customFormat="1" ht="90" x14ac:dyDescent="0.2">
      <c r="A215" s="142" t="s">
        <v>594</v>
      </c>
      <c r="B215" s="137" t="s">
        <v>420</v>
      </c>
      <c r="C215" s="138" t="s">
        <v>736</v>
      </c>
      <c r="D215" s="139">
        <v>473400</v>
      </c>
      <c r="E215" s="140">
        <v>448753.1</v>
      </c>
      <c r="F215" s="141">
        <f t="shared" si="3"/>
        <v>24646.900000000023</v>
      </c>
    </row>
    <row r="216" spans="1:6" s="129" customFormat="1" x14ac:dyDescent="0.2">
      <c r="A216" s="136" t="s">
        <v>433</v>
      </c>
      <c r="B216" s="137" t="s">
        <v>420</v>
      </c>
      <c r="C216" s="138" t="s">
        <v>737</v>
      </c>
      <c r="D216" s="139">
        <v>24500</v>
      </c>
      <c r="E216" s="140" t="s">
        <v>37</v>
      </c>
      <c r="F216" s="141">
        <f t="shared" si="3"/>
        <v>24500</v>
      </c>
    </row>
    <row r="217" spans="1:6" s="129" customFormat="1" x14ac:dyDescent="0.2">
      <c r="A217" s="136" t="s">
        <v>466</v>
      </c>
      <c r="B217" s="137" t="s">
        <v>420</v>
      </c>
      <c r="C217" s="138" t="s">
        <v>738</v>
      </c>
      <c r="D217" s="139">
        <v>448900</v>
      </c>
      <c r="E217" s="140">
        <v>448753.1</v>
      </c>
      <c r="F217" s="141">
        <f t="shared" si="3"/>
        <v>146.90000000002328</v>
      </c>
    </row>
    <row r="218" spans="1:6" s="129" customFormat="1" x14ac:dyDescent="0.2">
      <c r="A218" s="136" t="s">
        <v>739</v>
      </c>
      <c r="B218" s="137" t="s">
        <v>420</v>
      </c>
      <c r="C218" s="138" t="s">
        <v>740</v>
      </c>
      <c r="D218" s="139">
        <v>101609400</v>
      </c>
      <c r="E218" s="140">
        <v>46834584.75</v>
      </c>
      <c r="F218" s="141">
        <f t="shared" si="3"/>
        <v>54774815.25</v>
      </c>
    </row>
    <row r="219" spans="1:6" s="129" customFormat="1" ht="45" x14ac:dyDescent="0.2">
      <c r="A219" s="136" t="s">
        <v>704</v>
      </c>
      <c r="B219" s="137" t="s">
        <v>420</v>
      </c>
      <c r="C219" s="138" t="s">
        <v>741</v>
      </c>
      <c r="D219" s="139">
        <v>101609400</v>
      </c>
      <c r="E219" s="140">
        <v>46834584.75</v>
      </c>
      <c r="F219" s="141">
        <f t="shared" si="3"/>
        <v>54774815.25</v>
      </c>
    </row>
    <row r="220" spans="1:6" s="129" customFormat="1" ht="33.75" x14ac:dyDescent="0.2">
      <c r="A220" s="136" t="s">
        <v>742</v>
      </c>
      <c r="B220" s="137" t="s">
        <v>420</v>
      </c>
      <c r="C220" s="138" t="s">
        <v>743</v>
      </c>
      <c r="D220" s="139">
        <v>101609400</v>
      </c>
      <c r="E220" s="140">
        <v>46834584.75</v>
      </c>
      <c r="F220" s="141">
        <f t="shared" si="3"/>
        <v>54774815.25</v>
      </c>
    </row>
    <row r="221" spans="1:6" s="129" customFormat="1" ht="90" x14ac:dyDescent="0.2">
      <c r="A221" s="142" t="s">
        <v>744</v>
      </c>
      <c r="B221" s="137" t="s">
        <v>420</v>
      </c>
      <c r="C221" s="138" t="s">
        <v>745</v>
      </c>
      <c r="D221" s="139">
        <v>302800</v>
      </c>
      <c r="E221" s="140" t="s">
        <v>37</v>
      </c>
      <c r="F221" s="141">
        <f t="shared" si="3"/>
        <v>302800</v>
      </c>
    </row>
    <row r="222" spans="1:6" s="129" customFormat="1" x14ac:dyDescent="0.2">
      <c r="A222" s="136" t="s">
        <v>433</v>
      </c>
      <c r="B222" s="137" t="s">
        <v>420</v>
      </c>
      <c r="C222" s="138" t="s">
        <v>746</v>
      </c>
      <c r="D222" s="139">
        <v>302800</v>
      </c>
      <c r="E222" s="140" t="s">
        <v>37</v>
      </c>
      <c r="F222" s="141">
        <f t="shared" si="3"/>
        <v>302800</v>
      </c>
    </row>
    <row r="223" spans="1:6" s="129" customFormat="1" ht="78.75" x14ac:dyDescent="0.2">
      <c r="A223" s="142" t="s">
        <v>747</v>
      </c>
      <c r="B223" s="137" t="s">
        <v>420</v>
      </c>
      <c r="C223" s="138" t="s">
        <v>748</v>
      </c>
      <c r="D223" s="139">
        <v>290000</v>
      </c>
      <c r="E223" s="140">
        <v>274000</v>
      </c>
      <c r="F223" s="141">
        <f t="shared" si="3"/>
        <v>16000</v>
      </c>
    </row>
    <row r="224" spans="1:6" s="129" customFormat="1" x14ac:dyDescent="0.2">
      <c r="A224" s="136" t="s">
        <v>433</v>
      </c>
      <c r="B224" s="137" t="s">
        <v>420</v>
      </c>
      <c r="C224" s="138" t="s">
        <v>749</v>
      </c>
      <c r="D224" s="139">
        <v>290000</v>
      </c>
      <c r="E224" s="140">
        <v>274000</v>
      </c>
      <c r="F224" s="141">
        <f t="shared" si="3"/>
        <v>16000</v>
      </c>
    </row>
    <row r="225" spans="1:6" s="129" customFormat="1" ht="90" x14ac:dyDescent="0.2">
      <c r="A225" s="142" t="s">
        <v>750</v>
      </c>
      <c r="B225" s="137" t="s">
        <v>420</v>
      </c>
      <c r="C225" s="138" t="s">
        <v>751</v>
      </c>
      <c r="D225" s="139">
        <v>395100</v>
      </c>
      <c r="E225" s="140">
        <v>297932.84999999998</v>
      </c>
      <c r="F225" s="141">
        <f t="shared" si="3"/>
        <v>97167.150000000023</v>
      </c>
    </row>
    <row r="226" spans="1:6" s="129" customFormat="1" x14ac:dyDescent="0.2">
      <c r="A226" s="136" t="s">
        <v>433</v>
      </c>
      <c r="B226" s="137" t="s">
        <v>420</v>
      </c>
      <c r="C226" s="138" t="s">
        <v>752</v>
      </c>
      <c r="D226" s="139">
        <v>395100</v>
      </c>
      <c r="E226" s="140">
        <v>297932.84999999998</v>
      </c>
      <c r="F226" s="141">
        <f t="shared" si="3"/>
        <v>97167.150000000023</v>
      </c>
    </row>
    <row r="227" spans="1:6" s="129" customFormat="1" ht="90" x14ac:dyDescent="0.2">
      <c r="A227" s="142" t="s">
        <v>753</v>
      </c>
      <c r="B227" s="137" t="s">
        <v>420</v>
      </c>
      <c r="C227" s="138" t="s">
        <v>754</v>
      </c>
      <c r="D227" s="139">
        <v>100000</v>
      </c>
      <c r="E227" s="140">
        <v>14184</v>
      </c>
      <c r="F227" s="141">
        <f t="shared" si="3"/>
        <v>85816</v>
      </c>
    </row>
    <row r="228" spans="1:6" s="129" customFormat="1" x14ac:dyDescent="0.2">
      <c r="A228" s="136" t="s">
        <v>433</v>
      </c>
      <c r="B228" s="137" t="s">
        <v>420</v>
      </c>
      <c r="C228" s="138" t="s">
        <v>755</v>
      </c>
      <c r="D228" s="139">
        <v>100000</v>
      </c>
      <c r="E228" s="140">
        <v>14184</v>
      </c>
      <c r="F228" s="141">
        <f t="shared" si="3"/>
        <v>85816</v>
      </c>
    </row>
    <row r="229" spans="1:6" s="129" customFormat="1" ht="101.25" x14ac:dyDescent="0.2">
      <c r="A229" s="142" t="s">
        <v>756</v>
      </c>
      <c r="B229" s="137" t="s">
        <v>420</v>
      </c>
      <c r="C229" s="138" t="s">
        <v>757</v>
      </c>
      <c r="D229" s="139">
        <v>100521500</v>
      </c>
      <c r="E229" s="140">
        <v>46248467.899999999</v>
      </c>
      <c r="F229" s="141">
        <f t="shared" si="3"/>
        <v>54273032.100000001</v>
      </c>
    </row>
    <row r="230" spans="1:6" s="129" customFormat="1" ht="45" x14ac:dyDescent="0.2">
      <c r="A230" s="136" t="s">
        <v>710</v>
      </c>
      <c r="B230" s="137" t="s">
        <v>420</v>
      </c>
      <c r="C230" s="138" t="s">
        <v>758</v>
      </c>
      <c r="D230" s="139">
        <v>100521500</v>
      </c>
      <c r="E230" s="140">
        <v>46248467.899999999</v>
      </c>
      <c r="F230" s="141">
        <f t="shared" si="3"/>
        <v>54273032.100000001</v>
      </c>
    </row>
    <row r="231" spans="1:6" s="129" customFormat="1" x14ac:dyDescent="0.2">
      <c r="A231" s="136" t="s">
        <v>759</v>
      </c>
      <c r="B231" s="137" t="s">
        <v>420</v>
      </c>
      <c r="C231" s="138" t="s">
        <v>760</v>
      </c>
      <c r="D231" s="139">
        <v>306464000</v>
      </c>
      <c r="E231" s="140">
        <v>102162037.06999999</v>
      </c>
      <c r="F231" s="141">
        <f t="shared" si="3"/>
        <v>204301962.93000001</v>
      </c>
    </row>
    <row r="232" spans="1:6" s="129" customFormat="1" ht="22.5" x14ac:dyDescent="0.2">
      <c r="A232" s="136" t="s">
        <v>427</v>
      </c>
      <c r="B232" s="137" t="s">
        <v>420</v>
      </c>
      <c r="C232" s="138" t="s">
        <v>761</v>
      </c>
      <c r="D232" s="139">
        <v>9645400</v>
      </c>
      <c r="E232" s="140">
        <v>7101076.6799999997</v>
      </c>
      <c r="F232" s="141">
        <f t="shared" si="3"/>
        <v>2544323.3200000003</v>
      </c>
    </row>
    <row r="233" spans="1:6" s="129" customFormat="1" ht="33.75" x14ac:dyDescent="0.2">
      <c r="A233" s="136" t="s">
        <v>762</v>
      </c>
      <c r="B233" s="137" t="s">
        <v>420</v>
      </c>
      <c r="C233" s="138" t="s">
        <v>763</v>
      </c>
      <c r="D233" s="139">
        <v>9645400</v>
      </c>
      <c r="E233" s="140">
        <v>7101076.6799999997</v>
      </c>
      <c r="F233" s="141">
        <f t="shared" si="3"/>
        <v>2544323.3200000003</v>
      </c>
    </row>
    <row r="234" spans="1:6" s="129" customFormat="1" ht="67.5" x14ac:dyDescent="0.2">
      <c r="A234" s="142" t="s">
        <v>764</v>
      </c>
      <c r="B234" s="137" t="s">
        <v>420</v>
      </c>
      <c r="C234" s="138" t="s">
        <v>765</v>
      </c>
      <c r="D234" s="139">
        <v>9645400</v>
      </c>
      <c r="E234" s="140">
        <v>7101076.6799999997</v>
      </c>
      <c r="F234" s="141">
        <f t="shared" si="3"/>
        <v>2544323.3200000003</v>
      </c>
    </row>
    <row r="235" spans="1:6" s="129" customFormat="1" x14ac:dyDescent="0.2">
      <c r="A235" s="136" t="s">
        <v>433</v>
      </c>
      <c r="B235" s="137" t="s">
        <v>420</v>
      </c>
      <c r="C235" s="138" t="s">
        <v>766</v>
      </c>
      <c r="D235" s="139">
        <v>9645400</v>
      </c>
      <c r="E235" s="140">
        <v>7101076.6799999997</v>
      </c>
      <c r="F235" s="141">
        <f t="shared" si="3"/>
        <v>2544323.3200000003</v>
      </c>
    </row>
    <row r="236" spans="1:6" s="129" customFormat="1" ht="33.75" x14ac:dyDescent="0.2">
      <c r="A236" s="136" t="s">
        <v>619</v>
      </c>
      <c r="B236" s="137" t="s">
        <v>420</v>
      </c>
      <c r="C236" s="138" t="s">
        <v>767</v>
      </c>
      <c r="D236" s="139">
        <v>55298400</v>
      </c>
      <c r="E236" s="140">
        <v>34214845.780000001</v>
      </c>
      <c r="F236" s="141">
        <f t="shared" si="3"/>
        <v>21083554.219999999</v>
      </c>
    </row>
    <row r="237" spans="1:6" s="129" customFormat="1" ht="33.75" x14ac:dyDescent="0.2">
      <c r="A237" s="136" t="s">
        <v>768</v>
      </c>
      <c r="B237" s="137" t="s">
        <v>420</v>
      </c>
      <c r="C237" s="138" t="s">
        <v>769</v>
      </c>
      <c r="D237" s="139">
        <v>14107200</v>
      </c>
      <c r="E237" s="140">
        <v>8275284.7699999996</v>
      </c>
      <c r="F237" s="141">
        <f t="shared" si="3"/>
        <v>5831915.2300000004</v>
      </c>
    </row>
    <row r="238" spans="1:6" s="129" customFormat="1" ht="78.75" x14ac:dyDescent="0.2">
      <c r="A238" s="142" t="s">
        <v>770</v>
      </c>
      <c r="B238" s="137" t="s">
        <v>420</v>
      </c>
      <c r="C238" s="138" t="s">
        <v>771</v>
      </c>
      <c r="D238" s="139">
        <v>11248100</v>
      </c>
      <c r="E238" s="140">
        <v>5828977.6100000003</v>
      </c>
      <c r="F238" s="141">
        <f t="shared" si="3"/>
        <v>5419122.3899999997</v>
      </c>
    </row>
    <row r="239" spans="1:6" s="129" customFormat="1" x14ac:dyDescent="0.2">
      <c r="A239" s="136" t="s">
        <v>466</v>
      </c>
      <c r="B239" s="137" t="s">
        <v>420</v>
      </c>
      <c r="C239" s="138" t="s">
        <v>772</v>
      </c>
      <c r="D239" s="139">
        <v>11248100</v>
      </c>
      <c r="E239" s="140">
        <v>5828977.6100000003</v>
      </c>
      <c r="F239" s="141">
        <f t="shared" si="3"/>
        <v>5419122.3899999997</v>
      </c>
    </row>
    <row r="240" spans="1:6" s="129" customFormat="1" ht="78.75" x14ac:dyDescent="0.2">
      <c r="A240" s="142" t="s">
        <v>773</v>
      </c>
      <c r="B240" s="137" t="s">
        <v>420</v>
      </c>
      <c r="C240" s="138" t="s">
        <v>774</v>
      </c>
      <c r="D240" s="139">
        <v>2759100</v>
      </c>
      <c r="E240" s="140">
        <v>2446307.16</v>
      </c>
      <c r="F240" s="141">
        <f t="shared" si="3"/>
        <v>312792.83999999985</v>
      </c>
    </row>
    <row r="241" spans="1:6" s="129" customFormat="1" x14ac:dyDescent="0.2">
      <c r="A241" s="136" t="s">
        <v>433</v>
      </c>
      <c r="B241" s="137" t="s">
        <v>420</v>
      </c>
      <c r="C241" s="138" t="s">
        <v>775</v>
      </c>
      <c r="D241" s="139">
        <v>2759100</v>
      </c>
      <c r="E241" s="140">
        <v>2446307.16</v>
      </c>
      <c r="F241" s="141">
        <f t="shared" si="3"/>
        <v>312792.83999999985</v>
      </c>
    </row>
    <row r="242" spans="1:6" s="129" customFormat="1" ht="67.5" x14ac:dyDescent="0.2">
      <c r="A242" s="142" t="s">
        <v>776</v>
      </c>
      <c r="B242" s="137" t="s">
        <v>420</v>
      </c>
      <c r="C242" s="138" t="s">
        <v>777</v>
      </c>
      <c r="D242" s="139">
        <v>100000</v>
      </c>
      <c r="E242" s="140" t="s">
        <v>37</v>
      </c>
      <c r="F242" s="141">
        <f t="shared" si="3"/>
        <v>100000</v>
      </c>
    </row>
    <row r="243" spans="1:6" s="129" customFormat="1" x14ac:dyDescent="0.2">
      <c r="A243" s="136" t="s">
        <v>433</v>
      </c>
      <c r="B243" s="137" t="s">
        <v>420</v>
      </c>
      <c r="C243" s="138" t="s">
        <v>778</v>
      </c>
      <c r="D243" s="139">
        <v>100000</v>
      </c>
      <c r="E243" s="140" t="s">
        <v>37</v>
      </c>
      <c r="F243" s="141">
        <f t="shared" si="3"/>
        <v>100000</v>
      </c>
    </row>
    <row r="244" spans="1:6" s="129" customFormat="1" x14ac:dyDescent="0.2">
      <c r="A244" s="136" t="s">
        <v>621</v>
      </c>
      <c r="B244" s="137" t="s">
        <v>420</v>
      </c>
      <c r="C244" s="138" t="s">
        <v>779</v>
      </c>
      <c r="D244" s="139">
        <v>41191200</v>
      </c>
      <c r="E244" s="140">
        <v>25939561.010000002</v>
      </c>
      <c r="F244" s="141">
        <f t="shared" si="3"/>
        <v>15251638.989999998</v>
      </c>
    </row>
    <row r="245" spans="1:6" s="129" customFormat="1" ht="67.5" x14ac:dyDescent="0.2">
      <c r="A245" s="142" t="s">
        <v>780</v>
      </c>
      <c r="B245" s="137" t="s">
        <v>420</v>
      </c>
      <c r="C245" s="138" t="s">
        <v>781</v>
      </c>
      <c r="D245" s="139">
        <v>36821100</v>
      </c>
      <c r="E245" s="140">
        <v>25352552.010000002</v>
      </c>
      <c r="F245" s="141">
        <f t="shared" si="3"/>
        <v>11468547.989999998</v>
      </c>
    </row>
    <row r="246" spans="1:6" s="129" customFormat="1" ht="45" x14ac:dyDescent="0.2">
      <c r="A246" s="136" t="s">
        <v>782</v>
      </c>
      <c r="B246" s="137" t="s">
        <v>420</v>
      </c>
      <c r="C246" s="138" t="s">
        <v>783</v>
      </c>
      <c r="D246" s="139">
        <v>36070900</v>
      </c>
      <c r="E246" s="140">
        <v>24773361.23</v>
      </c>
      <c r="F246" s="141">
        <f t="shared" si="3"/>
        <v>11297538.77</v>
      </c>
    </row>
    <row r="247" spans="1:6" s="129" customFormat="1" x14ac:dyDescent="0.2">
      <c r="A247" s="136" t="s">
        <v>784</v>
      </c>
      <c r="B247" s="137" t="s">
        <v>420</v>
      </c>
      <c r="C247" s="138" t="s">
        <v>785</v>
      </c>
      <c r="D247" s="139">
        <v>750200</v>
      </c>
      <c r="E247" s="140">
        <v>579190.78</v>
      </c>
      <c r="F247" s="141">
        <f t="shared" si="3"/>
        <v>171009.21999999997</v>
      </c>
    </row>
    <row r="248" spans="1:6" s="129" customFormat="1" ht="67.5" x14ac:dyDescent="0.2">
      <c r="A248" s="142" t="s">
        <v>786</v>
      </c>
      <c r="B248" s="137" t="s">
        <v>420</v>
      </c>
      <c r="C248" s="138" t="s">
        <v>787</v>
      </c>
      <c r="D248" s="139">
        <v>1803800</v>
      </c>
      <c r="E248" s="140">
        <v>587009</v>
      </c>
      <c r="F248" s="141">
        <f t="shared" si="3"/>
        <v>1216791</v>
      </c>
    </row>
    <row r="249" spans="1:6" s="129" customFormat="1" x14ac:dyDescent="0.2">
      <c r="A249" s="136" t="s">
        <v>433</v>
      </c>
      <c r="B249" s="137" t="s">
        <v>420</v>
      </c>
      <c r="C249" s="138" t="s">
        <v>788</v>
      </c>
      <c r="D249" s="139">
        <v>1803800</v>
      </c>
      <c r="E249" s="140">
        <v>587009</v>
      </c>
      <c r="F249" s="141">
        <f t="shared" si="3"/>
        <v>1216791</v>
      </c>
    </row>
    <row r="250" spans="1:6" s="129" customFormat="1" ht="67.5" x14ac:dyDescent="0.2">
      <c r="A250" s="142" t="s">
        <v>623</v>
      </c>
      <c r="B250" s="137" t="s">
        <v>420</v>
      </c>
      <c r="C250" s="138" t="s">
        <v>789</v>
      </c>
      <c r="D250" s="139">
        <v>2566300</v>
      </c>
      <c r="E250" s="140" t="s">
        <v>37</v>
      </c>
      <c r="F250" s="141">
        <f t="shared" si="3"/>
        <v>2566300</v>
      </c>
    </row>
    <row r="251" spans="1:6" s="129" customFormat="1" x14ac:dyDescent="0.2">
      <c r="A251" s="136" t="s">
        <v>433</v>
      </c>
      <c r="B251" s="137" t="s">
        <v>420</v>
      </c>
      <c r="C251" s="138" t="s">
        <v>790</v>
      </c>
      <c r="D251" s="139">
        <v>2566300</v>
      </c>
      <c r="E251" s="140" t="s">
        <v>37</v>
      </c>
      <c r="F251" s="141">
        <f t="shared" si="3"/>
        <v>2566300</v>
      </c>
    </row>
    <row r="252" spans="1:6" s="129" customFormat="1" ht="22.5" x14ac:dyDescent="0.2">
      <c r="A252" s="136" t="s">
        <v>570</v>
      </c>
      <c r="B252" s="137" t="s">
        <v>420</v>
      </c>
      <c r="C252" s="138" t="s">
        <v>791</v>
      </c>
      <c r="D252" s="139">
        <v>5500</v>
      </c>
      <c r="E252" s="140">
        <v>5500</v>
      </c>
      <c r="F252" s="141" t="str">
        <f t="shared" si="3"/>
        <v>-</v>
      </c>
    </row>
    <row r="253" spans="1:6" s="129" customFormat="1" ht="22.5" x14ac:dyDescent="0.2">
      <c r="A253" s="136" t="s">
        <v>572</v>
      </c>
      <c r="B253" s="137" t="s">
        <v>420</v>
      </c>
      <c r="C253" s="138" t="s">
        <v>792</v>
      </c>
      <c r="D253" s="139">
        <v>5500</v>
      </c>
      <c r="E253" s="140">
        <v>5500</v>
      </c>
      <c r="F253" s="141" t="str">
        <f t="shared" si="3"/>
        <v>-</v>
      </c>
    </row>
    <row r="254" spans="1:6" s="129" customFormat="1" ht="78.75" x14ac:dyDescent="0.2">
      <c r="A254" s="142" t="s">
        <v>731</v>
      </c>
      <c r="B254" s="137" t="s">
        <v>420</v>
      </c>
      <c r="C254" s="138" t="s">
        <v>793</v>
      </c>
      <c r="D254" s="139">
        <v>5500</v>
      </c>
      <c r="E254" s="140">
        <v>5500</v>
      </c>
      <c r="F254" s="141" t="str">
        <f t="shared" si="3"/>
        <v>-</v>
      </c>
    </row>
    <row r="255" spans="1:6" s="129" customFormat="1" x14ac:dyDescent="0.2">
      <c r="A255" s="136" t="s">
        <v>433</v>
      </c>
      <c r="B255" s="137" t="s">
        <v>420</v>
      </c>
      <c r="C255" s="138" t="s">
        <v>794</v>
      </c>
      <c r="D255" s="139">
        <v>5500</v>
      </c>
      <c r="E255" s="140">
        <v>5500</v>
      </c>
      <c r="F255" s="141" t="str">
        <f t="shared" si="3"/>
        <v>-</v>
      </c>
    </row>
    <row r="256" spans="1:6" s="129" customFormat="1" ht="45" x14ac:dyDescent="0.2">
      <c r="A256" s="136" t="s">
        <v>795</v>
      </c>
      <c r="B256" s="137" t="s">
        <v>420</v>
      </c>
      <c r="C256" s="138" t="s">
        <v>796</v>
      </c>
      <c r="D256" s="139">
        <v>241512300</v>
      </c>
      <c r="E256" s="140">
        <v>60838369.960000001</v>
      </c>
      <c r="F256" s="141">
        <f t="shared" si="3"/>
        <v>180673930.03999999</v>
      </c>
    </row>
    <row r="257" spans="1:6" s="129" customFormat="1" ht="22.5" x14ac:dyDescent="0.2">
      <c r="A257" s="136" t="s">
        <v>797</v>
      </c>
      <c r="B257" s="137" t="s">
        <v>420</v>
      </c>
      <c r="C257" s="138" t="s">
        <v>798</v>
      </c>
      <c r="D257" s="139">
        <v>241512300</v>
      </c>
      <c r="E257" s="140">
        <v>60838369.960000001</v>
      </c>
      <c r="F257" s="141">
        <f t="shared" si="3"/>
        <v>180673930.03999999</v>
      </c>
    </row>
    <row r="258" spans="1:6" s="129" customFormat="1" ht="78.75" x14ac:dyDescent="0.2">
      <c r="A258" s="142" t="s">
        <v>799</v>
      </c>
      <c r="B258" s="137" t="s">
        <v>420</v>
      </c>
      <c r="C258" s="138" t="s">
        <v>800</v>
      </c>
      <c r="D258" s="139">
        <v>366600</v>
      </c>
      <c r="E258" s="140">
        <v>366600</v>
      </c>
      <c r="F258" s="141" t="str">
        <f t="shared" si="3"/>
        <v>-</v>
      </c>
    </row>
    <row r="259" spans="1:6" s="129" customFormat="1" x14ac:dyDescent="0.2">
      <c r="A259" s="136" t="s">
        <v>433</v>
      </c>
      <c r="B259" s="137" t="s">
        <v>420</v>
      </c>
      <c r="C259" s="138" t="s">
        <v>801</v>
      </c>
      <c r="D259" s="139">
        <v>366600</v>
      </c>
      <c r="E259" s="140">
        <v>366600</v>
      </c>
      <c r="F259" s="141" t="str">
        <f t="shared" si="3"/>
        <v>-</v>
      </c>
    </row>
    <row r="260" spans="1:6" s="129" customFormat="1" ht="90" x14ac:dyDescent="0.2">
      <c r="A260" s="142" t="s">
        <v>802</v>
      </c>
      <c r="B260" s="137" t="s">
        <v>420</v>
      </c>
      <c r="C260" s="138" t="s">
        <v>803</v>
      </c>
      <c r="D260" s="139">
        <v>1039400</v>
      </c>
      <c r="E260" s="140">
        <v>493756.65</v>
      </c>
      <c r="F260" s="141">
        <f t="shared" si="3"/>
        <v>545643.35</v>
      </c>
    </row>
    <row r="261" spans="1:6" s="129" customFormat="1" x14ac:dyDescent="0.2">
      <c r="A261" s="136" t="s">
        <v>433</v>
      </c>
      <c r="B261" s="137" t="s">
        <v>420</v>
      </c>
      <c r="C261" s="138" t="s">
        <v>804</v>
      </c>
      <c r="D261" s="139">
        <v>1039400</v>
      </c>
      <c r="E261" s="140">
        <v>493756.65</v>
      </c>
      <c r="F261" s="141">
        <f t="shared" si="3"/>
        <v>545643.35</v>
      </c>
    </row>
    <row r="262" spans="1:6" s="129" customFormat="1" ht="101.25" x14ac:dyDescent="0.2">
      <c r="A262" s="142" t="s">
        <v>805</v>
      </c>
      <c r="B262" s="137" t="s">
        <v>420</v>
      </c>
      <c r="C262" s="138" t="s">
        <v>806</v>
      </c>
      <c r="D262" s="139">
        <v>166000</v>
      </c>
      <c r="E262" s="140" t="s">
        <v>37</v>
      </c>
      <c r="F262" s="141">
        <f t="shared" si="3"/>
        <v>166000</v>
      </c>
    </row>
    <row r="263" spans="1:6" s="129" customFormat="1" x14ac:dyDescent="0.2">
      <c r="A263" s="136" t="s">
        <v>433</v>
      </c>
      <c r="B263" s="137" t="s">
        <v>420</v>
      </c>
      <c r="C263" s="138" t="s">
        <v>807</v>
      </c>
      <c r="D263" s="139">
        <v>166000</v>
      </c>
      <c r="E263" s="140" t="s">
        <v>37</v>
      </c>
      <c r="F263" s="141">
        <f t="shared" si="3"/>
        <v>166000</v>
      </c>
    </row>
    <row r="264" spans="1:6" s="129" customFormat="1" ht="112.5" x14ac:dyDescent="0.2">
      <c r="A264" s="142" t="s">
        <v>808</v>
      </c>
      <c r="B264" s="137" t="s">
        <v>420</v>
      </c>
      <c r="C264" s="138" t="s">
        <v>809</v>
      </c>
      <c r="D264" s="139">
        <v>2039900</v>
      </c>
      <c r="E264" s="140">
        <v>839900</v>
      </c>
      <c r="F264" s="141">
        <f t="shared" si="3"/>
        <v>1200000</v>
      </c>
    </row>
    <row r="265" spans="1:6" s="129" customFormat="1" x14ac:dyDescent="0.2">
      <c r="A265" s="136" t="s">
        <v>433</v>
      </c>
      <c r="B265" s="137" t="s">
        <v>420</v>
      </c>
      <c r="C265" s="138" t="s">
        <v>810</v>
      </c>
      <c r="D265" s="139">
        <v>2039900</v>
      </c>
      <c r="E265" s="140">
        <v>839900</v>
      </c>
      <c r="F265" s="141">
        <f t="shared" si="3"/>
        <v>1200000</v>
      </c>
    </row>
    <row r="266" spans="1:6" s="129" customFormat="1" ht="101.25" x14ac:dyDescent="0.2">
      <c r="A266" s="142" t="s">
        <v>811</v>
      </c>
      <c r="B266" s="137" t="s">
        <v>420</v>
      </c>
      <c r="C266" s="138" t="s">
        <v>812</v>
      </c>
      <c r="D266" s="139">
        <v>3761100</v>
      </c>
      <c r="E266" s="140" t="s">
        <v>37</v>
      </c>
      <c r="F266" s="141">
        <f t="shared" si="3"/>
        <v>3761100</v>
      </c>
    </row>
    <row r="267" spans="1:6" s="129" customFormat="1" x14ac:dyDescent="0.2">
      <c r="A267" s="136" t="s">
        <v>433</v>
      </c>
      <c r="B267" s="137" t="s">
        <v>420</v>
      </c>
      <c r="C267" s="138" t="s">
        <v>813</v>
      </c>
      <c r="D267" s="139">
        <v>3761100</v>
      </c>
      <c r="E267" s="140" t="s">
        <v>37</v>
      </c>
      <c r="F267" s="141">
        <f t="shared" si="3"/>
        <v>3761100</v>
      </c>
    </row>
    <row r="268" spans="1:6" s="129" customFormat="1" ht="78.75" x14ac:dyDescent="0.2">
      <c r="A268" s="142" t="s">
        <v>814</v>
      </c>
      <c r="B268" s="137" t="s">
        <v>420</v>
      </c>
      <c r="C268" s="138" t="s">
        <v>815</v>
      </c>
      <c r="D268" s="139">
        <v>200747900</v>
      </c>
      <c r="E268" s="140">
        <v>40140000</v>
      </c>
      <c r="F268" s="141">
        <f t="shared" si="3"/>
        <v>160607900</v>
      </c>
    </row>
    <row r="269" spans="1:6" s="129" customFormat="1" x14ac:dyDescent="0.2">
      <c r="A269" s="136" t="s">
        <v>433</v>
      </c>
      <c r="B269" s="137" t="s">
        <v>420</v>
      </c>
      <c r="C269" s="138" t="s">
        <v>816</v>
      </c>
      <c r="D269" s="139">
        <v>200747900</v>
      </c>
      <c r="E269" s="140">
        <v>40140000</v>
      </c>
      <c r="F269" s="141">
        <f t="shared" si="3"/>
        <v>160607900</v>
      </c>
    </row>
    <row r="270" spans="1:6" s="129" customFormat="1" ht="78.75" x14ac:dyDescent="0.2">
      <c r="A270" s="142" t="s">
        <v>817</v>
      </c>
      <c r="B270" s="137" t="s">
        <v>420</v>
      </c>
      <c r="C270" s="138" t="s">
        <v>818</v>
      </c>
      <c r="D270" s="139">
        <v>33391400</v>
      </c>
      <c r="E270" s="140">
        <v>18998113.309999999</v>
      </c>
      <c r="F270" s="141">
        <f t="shared" si="3"/>
        <v>14393286.690000001</v>
      </c>
    </row>
    <row r="271" spans="1:6" s="129" customFormat="1" x14ac:dyDescent="0.2">
      <c r="A271" s="136" t="s">
        <v>433</v>
      </c>
      <c r="B271" s="137" t="s">
        <v>420</v>
      </c>
      <c r="C271" s="138" t="s">
        <v>819</v>
      </c>
      <c r="D271" s="139">
        <v>33391400</v>
      </c>
      <c r="E271" s="140">
        <v>18998113.309999999</v>
      </c>
      <c r="F271" s="141">
        <f t="shared" ref="F271:F330" si="4">IF(OR(D271="-",IF(E271="-",0,E271)&gt;=IF(D271="-",0,D271)),"-",IF(D271="-",0,D271)-IF(E271="-",0,E271))</f>
        <v>14393286.690000001</v>
      </c>
    </row>
    <row r="272" spans="1:6" s="129" customFormat="1" ht="22.5" x14ac:dyDescent="0.2">
      <c r="A272" s="136" t="s">
        <v>495</v>
      </c>
      <c r="B272" s="137" t="s">
        <v>420</v>
      </c>
      <c r="C272" s="138" t="s">
        <v>820</v>
      </c>
      <c r="D272" s="139">
        <v>2400</v>
      </c>
      <c r="E272" s="140">
        <v>2244.65</v>
      </c>
      <c r="F272" s="141">
        <f t="shared" si="4"/>
        <v>155.34999999999991</v>
      </c>
    </row>
    <row r="273" spans="1:6" s="129" customFormat="1" x14ac:dyDescent="0.2">
      <c r="A273" s="136" t="s">
        <v>497</v>
      </c>
      <c r="B273" s="137" t="s">
        <v>420</v>
      </c>
      <c r="C273" s="138" t="s">
        <v>821</v>
      </c>
      <c r="D273" s="139">
        <v>2400</v>
      </c>
      <c r="E273" s="140">
        <v>2244.65</v>
      </c>
      <c r="F273" s="141">
        <f t="shared" si="4"/>
        <v>155.34999999999991</v>
      </c>
    </row>
    <row r="274" spans="1:6" s="129" customFormat="1" ht="56.25" x14ac:dyDescent="0.2">
      <c r="A274" s="136" t="s">
        <v>503</v>
      </c>
      <c r="B274" s="137" t="s">
        <v>420</v>
      </c>
      <c r="C274" s="138" t="s">
        <v>822</v>
      </c>
      <c r="D274" s="139">
        <v>2400</v>
      </c>
      <c r="E274" s="140">
        <v>2244.65</v>
      </c>
      <c r="F274" s="141">
        <f t="shared" si="4"/>
        <v>155.34999999999991</v>
      </c>
    </row>
    <row r="275" spans="1:6" s="129" customFormat="1" x14ac:dyDescent="0.2">
      <c r="A275" s="136" t="s">
        <v>784</v>
      </c>
      <c r="B275" s="137" t="s">
        <v>420</v>
      </c>
      <c r="C275" s="138" t="s">
        <v>823</v>
      </c>
      <c r="D275" s="139">
        <v>2400</v>
      </c>
      <c r="E275" s="140">
        <v>2244.65</v>
      </c>
      <c r="F275" s="141">
        <f t="shared" si="4"/>
        <v>155.34999999999991</v>
      </c>
    </row>
    <row r="276" spans="1:6" s="129" customFormat="1" x14ac:dyDescent="0.2">
      <c r="A276" s="123" t="s">
        <v>824</v>
      </c>
      <c r="B276" s="124" t="s">
        <v>420</v>
      </c>
      <c r="C276" s="125" t="s">
        <v>825</v>
      </c>
      <c r="D276" s="126">
        <v>6333000</v>
      </c>
      <c r="E276" s="127">
        <v>5432997.3300000001</v>
      </c>
      <c r="F276" s="128">
        <f t="shared" si="4"/>
        <v>900002.66999999993</v>
      </c>
    </row>
    <row r="277" spans="1:6" s="129" customFormat="1" x14ac:dyDescent="0.2">
      <c r="A277" s="136" t="s">
        <v>826</v>
      </c>
      <c r="B277" s="137" t="s">
        <v>420</v>
      </c>
      <c r="C277" s="138" t="s">
        <v>827</v>
      </c>
      <c r="D277" s="139">
        <v>6333000</v>
      </c>
      <c r="E277" s="140">
        <v>5432997.3300000001</v>
      </c>
      <c r="F277" s="141">
        <f t="shared" si="4"/>
        <v>900002.66999999993</v>
      </c>
    </row>
    <row r="278" spans="1:6" s="129" customFormat="1" ht="33.75" x14ac:dyDescent="0.2">
      <c r="A278" s="136" t="s">
        <v>828</v>
      </c>
      <c r="B278" s="137" t="s">
        <v>420</v>
      </c>
      <c r="C278" s="138" t="s">
        <v>829</v>
      </c>
      <c r="D278" s="139">
        <v>6333000</v>
      </c>
      <c r="E278" s="140">
        <v>5432997.3300000001</v>
      </c>
      <c r="F278" s="141">
        <f t="shared" si="4"/>
        <v>900002.66999999993</v>
      </c>
    </row>
    <row r="279" spans="1:6" s="129" customFormat="1" ht="22.5" x14ac:dyDescent="0.2">
      <c r="A279" s="136" t="s">
        <v>830</v>
      </c>
      <c r="B279" s="137" t="s">
        <v>420</v>
      </c>
      <c r="C279" s="138" t="s">
        <v>831</v>
      </c>
      <c r="D279" s="139">
        <v>6333000</v>
      </c>
      <c r="E279" s="140">
        <v>5432997.3300000001</v>
      </c>
      <c r="F279" s="141">
        <f t="shared" si="4"/>
        <v>900002.66999999993</v>
      </c>
    </row>
    <row r="280" spans="1:6" s="129" customFormat="1" ht="56.25" x14ac:dyDescent="0.2">
      <c r="A280" s="142" t="s">
        <v>832</v>
      </c>
      <c r="B280" s="137" t="s">
        <v>420</v>
      </c>
      <c r="C280" s="138" t="s">
        <v>833</v>
      </c>
      <c r="D280" s="139">
        <v>4333000</v>
      </c>
      <c r="E280" s="140">
        <v>3726097.51</v>
      </c>
      <c r="F280" s="141">
        <f t="shared" si="4"/>
        <v>606902.49000000022</v>
      </c>
    </row>
    <row r="281" spans="1:6" s="129" customFormat="1" x14ac:dyDescent="0.2">
      <c r="A281" s="136" t="s">
        <v>433</v>
      </c>
      <c r="B281" s="137" t="s">
        <v>420</v>
      </c>
      <c r="C281" s="138" t="s">
        <v>834</v>
      </c>
      <c r="D281" s="139">
        <v>4333000</v>
      </c>
      <c r="E281" s="140">
        <v>3726097.51</v>
      </c>
      <c r="F281" s="141">
        <f t="shared" si="4"/>
        <v>606902.49000000022</v>
      </c>
    </row>
    <row r="282" spans="1:6" s="129" customFormat="1" ht="67.5" x14ac:dyDescent="0.2">
      <c r="A282" s="142" t="s">
        <v>835</v>
      </c>
      <c r="B282" s="137" t="s">
        <v>420</v>
      </c>
      <c r="C282" s="138" t="s">
        <v>836</v>
      </c>
      <c r="D282" s="139">
        <v>2000000</v>
      </c>
      <c r="E282" s="140">
        <v>1706899.82</v>
      </c>
      <c r="F282" s="141">
        <f t="shared" si="4"/>
        <v>293100.17999999993</v>
      </c>
    </row>
    <row r="283" spans="1:6" s="129" customFormat="1" x14ac:dyDescent="0.2">
      <c r="A283" s="136" t="s">
        <v>433</v>
      </c>
      <c r="B283" s="137" t="s">
        <v>420</v>
      </c>
      <c r="C283" s="138" t="s">
        <v>837</v>
      </c>
      <c r="D283" s="139">
        <v>2000000</v>
      </c>
      <c r="E283" s="140">
        <v>1706899.82</v>
      </c>
      <c r="F283" s="141">
        <f t="shared" si="4"/>
        <v>293100.17999999993</v>
      </c>
    </row>
    <row r="284" spans="1:6" s="129" customFormat="1" x14ac:dyDescent="0.2">
      <c r="A284" s="123" t="s">
        <v>838</v>
      </c>
      <c r="B284" s="124" t="s">
        <v>420</v>
      </c>
      <c r="C284" s="125" t="s">
        <v>839</v>
      </c>
      <c r="D284" s="126">
        <v>40000</v>
      </c>
      <c r="E284" s="127">
        <v>6560</v>
      </c>
      <c r="F284" s="128">
        <f t="shared" si="4"/>
        <v>33440</v>
      </c>
    </row>
    <row r="285" spans="1:6" s="129" customFormat="1" ht="22.5" x14ac:dyDescent="0.2">
      <c r="A285" s="136" t="s">
        <v>840</v>
      </c>
      <c r="B285" s="137" t="s">
        <v>420</v>
      </c>
      <c r="C285" s="138" t="s">
        <v>841</v>
      </c>
      <c r="D285" s="139">
        <v>40000</v>
      </c>
      <c r="E285" s="140">
        <v>6560</v>
      </c>
      <c r="F285" s="141">
        <f t="shared" si="4"/>
        <v>33440</v>
      </c>
    </row>
    <row r="286" spans="1:6" s="129" customFormat="1" ht="22.5" x14ac:dyDescent="0.2">
      <c r="A286" s="136" t="s">
        <v>435</v>
      </c>
      <c r="B286" s="137" t="s">
        <v>420</v>
      </c>
      <c r="C286" s="138" t="s">
        <v>842</v>
      </c>
      <c r="D286" s="139">
        <v>40000</v>
      </c>
      <c r="E286" s="140">
        <v>6560</v>
      </c>
      <c r="F286" s="141">
        <f t="shared" si="4"/>
        <v>33440</v>
      </c>
    </row>
    <row r="287" spans="1:6" s="129" customFormat="1" ht="33.75" x14ac:dyDescent="0.2">
      <c r="A287" s="136" t="s">
        <v>437</v>
      </c>
      <c r="B287" s="137" t="s">
        <v>420</v>
      </c>
      <c r="C287" s="138" t="s">
        <v>843</v>
      </c>
      <c r="D287" s="139">
        <v>40000</v>
      </c>
      <c r="E287" s="140">
        <v>6560</v>
      </c>
      <c r="F287" s="141">
        <f t="shared" si="4"/>
        <v>33440</v>
      </c>
    </row>
    <row r="288" spans="1:6" s="129" customFormat="1" ht="56.25" x14ac:dyDescent="0.2">
      <c r="A288" s="136" t="s">
        <v>439</v>
      </c>
      <c r="B288" s="137" t="s">
        <v>420</v>
      </c>
      <c r="C288" s="138" t="s">
        <v>844</v>
      </c>
      <c r="D288" s="139">
        <v>40000</v>
      </c>
      <c r="E288" s="140">
        <v>6560</v>
      </c>
      <c r="F288" s="141">
        <f t="shared" si="4"/>
        <v>33440</v>
      </c>
    </row>
    <row r="289" spans="1:6" s="129" customFormat="1" x14ac:dyDescent="0.2">
      <c r="A289" s="136" t="s">
        <v>433</v>
      </c>
      <c r="B289" s="137" t="s">
        <v>420</v>
      </c>
      <c r="C289" s="138" t="s">
        <v>845</v>
      </c>
      <c r="D289" s="139">
        <v>40000</v>
      </c>
      <c r="E289" s="140">
        <v>6560</v>
      </c>
      <c r="F289" s="141">
        <f t="shared" si="4"/>
        <v>33440</v>
      </c>
    </row>
    <row r="290" spans="1:6" s="129" customFormat="1" x14ac:dyDescent="0.2">
      <c r="A290" s="123" t="s">
        <v>846</v>
      </c>
      <c r="B290" s="124" t="s">
        <v>420</v>
      </c>
      <c r="C290" s="125" t="s">
        <v>847</v>
      </c>
      <c r="D290" s="126">
        <v>64563400</v>
      </c>
      <c r="E290" s="127">
        <v>41142151.159999996</v>
      </c>
      <c r="F290" s="128">
        <f t="shared" si="4"/>
        <v>23421248.840000004</v>
      </c>
    </row>
    <row r="291" spans="1:6" s="129" customFormat="1" x14ac:dyDescent="0.2">
      <c r="A291" s="136" t="s">
        <v>848</v>
      </c>
      <c r="B291" s="137" t="s">
        <v>420</v>
      </c>
      <c r="C291" s="138" t="s">
        <v>849</v>
      </c>
      <c r="D291" s="139">
        <v>64563400</v>
      </c>
      <c r="E291" s="140">
        <v>41142151.159999996</v>
      </c>
      <c r="F291" s="141">
        <f t="shared" si="4"/>
        <v>23421248.840000004</v>
      </c>
    </row>
    <row r="292" spans="1:6" s="129" customFormat="1" ht="22.5" x14ac:dyDescent="0.2">
      <c r="A292" s="136" t="s">
        <v>850</v>
      </c>
      <c r="B292" s="137" t="s">
        <v>420</v>
      </c>
      <c r="C292" s="138" t="s">
        <v>851</v>
      </c>
      <c r="D292" s="139">
        <v>64557200</v>
      </c>
      <c r="E292" s="140">
        <v>41136165.859999999</v>
      </c>
      <c r="F292" s="141">
        <f t="shared" si="4"/>
        <v>23421034.140000001</v>
      </c>
    </row>
    <row r="293" spans="1:6" s="129" customFormat="1" ht="33.75" x14ac:dyDescent="0.2">
      <c r="A293" s="136" t="s">
        <v>852</v>
      </c>
      <c r="B293" s="137" t="s">
        <v>420</v>
      </c>
      <c r="C293" s="138" t="s">
        <v>853</v>
      </c>
      <c r="D293" s="139">
        <v>23179300</v>
      </c>
      <c r="E293" s="140">
        <v>15277622.82</v>
      </c>
      <c r="F293" s="141">
        <f t="shared" si="4"/>
        <v>7901677.1799999997</v>
      </c>
    </row>
    <row r="294" spans="1:6" s="129" customFormat="1" ht="78.75" x14ac:dyDescent="0.2">
      <c r="A294" s="142" t="s">
        <v>854</v>
      </c>
      <c r="B294" s="137" t="s">
        <v>420</v>
      </c>
      <c r="C294" s="138" t="s">
        <v>855</v>
      </c>
      <c r="D294" s="139">
        <v>23179300</v>
      </c>
      <c r="E294" s="140">
        <v>15277622.82</v>
      </c>
      <c r="F294" s="141">
        <f t="shared" si="4"/>
        <v>7901677.1799999997</v>
      </c>
    </row>
    <row r="295" spans="1:6" s="129" customFormat="1" ht="45" x14ac:dyDescent="0.2">
      <c r="A295" s="136" t="s">
        <v>782</v>
      </c>
      <c r="B295" s="137" t="s">
        <v>420</v>
      </c>
      <c r="C295" s="138" t="s">
        <v>856</v>
      </c>
      <c r="D295" s="139">
        <v>20392300</v>
      </c>
      <c r="E295" s="140">
        <v>13118317.08</v>
      </c>
      <c r="F295" s="141">
        <f t="shared" si="4"/>
        <v>7273982.9199999999</v>
      </c>
    </row>
    <row r="296" spans="1:6" s="129" customFormat="1" x14ac:dyDescent="0.2">
      <c r="A296" s="136" t="s">
        <v>784</v>
      </c>
      <c r="B296" s="137" t="s">
        <v>420</v>
      </c>
      <c r="C296" s="138" t="s">
        <v>857</v>
      </c>
      <c r="D296" s="139">
        <v>2787000</v>
      </c>
      <c r="E296" s="140">
        <v>2159305.7400000002</v>
      </c>
      <c r="F296" s="141">
        <f t="shared" si="4"/>
        <v>627694.25999999978</v>
      </c>
    </row>
    <row r="297" spans="1:6" s="129" customFormat="1" x14ac:dyDescent="0.2">
      <c r="A297" s="136" t="s">
        <v>858</v>
      </c>
      <c r="B297" s="137" t="s">
        <v>420</v>
      </c>
      <c r="C297" s="138" t="s">
        <v>859</v>
      </c>
      <c r="D297" s="139">
        <v>40874900</v>
      </c>
      <c r="E297" s="140">
        <v>25794804.510000002</v>
      </c>
      <c r="F297" s="141">
        <f t="shared" si="4"/>
        <v>15080095.489999998</v>
      </c>
    </row>
    <row r="298" spans="1:6" s="129" customFormat="1" ht="56.25" x14ac:dyDescent="0.2">
      <c r="A298" s="142" t="s">
        <v>860</v>
      </c>
      <c r="B298" s="137" t="s">
        <v>420</v>
      </c>
      <c r="C298" s="138" t="s">
        <v>861</v>
      </c>
      <c r="D298" s="139">
        <v>25922000</v>
      </c>
      <c r="E298" s="140">
        <v>14088227.1</v>
      </c>
      <c r="F298" s="141">
        <f t="shared" si="4"/>
        <v>11833772.9</v>
      </c>
    </row>
    <row r="299" spans="1:6" s="129" customFormat="1" ht="45" x14ac:dyDescent="0.2">
      <c r="A299" s="136" t="s">
        <v>782</v>
      </c>
      <c r="B299" s="137" t="s">
        <v>420</v>
      </c>
      <c r="C299" s="138" t="s">
        <v>862</v>
      </c>
      <c r="D299" s="139">
        <v>23892100</v>
      </c>
      <c r="E299" s="140">
        <v>13235422.1</v>
      </c>
      <c r="F299" s="141">
        <f t="shared" si="4"/>
        <v>10656677.9</v>
      </c>
    </row>
    <row r="300" spans="1:6" s="129" customFormat="1" x14ac:dyDescent="0.2">
      <c r="A300" s="136" t="s">
        <v>784</v>
      </c>
      <c r="B300" s="137" t="s">
        <v>420</v>
      </c>
      <c r="C300" s="138" t="s">
        <v>863</v>
      </c>
      <c r="D300" s="139">
        <v>2029900</v>
      </c>
      <c r="E300" s="140">
        <v>852805</v>
      </c>
      <c r="F300" s="141">
        <f t="shared" si="4"/>
        <v>1177095</v>
      </c>
    </row>
    <row r="301" spans="1:6" s="129" customFormat="1" ht="78.75" x14ac:dyDescent="0.2">
      <c r="A301" s="142" t="s">
        <v>864</v>
      </c>
      <c r="B301" s="137" t="s">
        <v>420</v>
      </c>
      <c r="C301" s="138" t="s">
        <v>865</v>
      </c>
      <c r="D301" s="139">
        <v>8881400</v>
      </c>
      <c r="E301" s="140">
        <v>5832300</v>
      </c>
      <c r="F301" s="141">
        <f t="shared" si="4"/>
        <v>3049100</v>
      </c>
    </row>
    <row r="302" spans="1:6" s="129" customFormat="1" x14ac:dyDescent="0.2">
      <c r="A302" s="136" t="s">
        <v>112</v>
      </c>
      <c r="B302" s="137" t="s">
        <v>420</v>
      </c>
      <c r="C302" s="138" t="s">
        <v>866</v>
      </c>
      <c r="D302" s="139">
        <v>8881400</v>
      </c>
      <c r="E302" s="140">
        <v>5832300</v>
      </c>
      <c r="F302" s="141">
        <f t="shared" si="4"/>
        <v>3049100</v>
      </c>
    </row>
    <row r="303" spans="1:6" s="129" customFormat="1" ht="101.25" x14ac:dyDescent="0.2">
      <c r="A303" s="142" t="s">
        <v>867</v>
      </c>
      <c r="B303" s="137" t="s">
        <v>420</v>
      </c>
      <c r="C303" s="138" t="s">
        <v>868</v>
      </c>
      <c r="D303" s="139">
        <v>1948600</v>
      </c>
      <c r="E303" s="140">
        <v>1841340.33</v>
      </c>
      <c r="F303" s="141">
        <f t="shared" si="4"/>
        <v>107259.66999999993</v>
      </c>
    </row>
    <row r="304" spans="1:6" s="129" customFormat="1" x14ac:dyDescent="0.2">
      <c r="A304" s="136" t="s">
        <v>784</v>
      </c>
      <c r="B304" s="137" t="s">
        <v>420</v>
      </c>
      <c r="C304" s="138" t="s">
        <v>869</v>
      </c>
      <c r="D304" s="139">
        <v>1948600</v>
      </c>
      <c r="E304" s="140">
        <v>1841340.33</v>
      </c>
      <c r="F304" s="141">
        <f t="shared" si="4"/>
        <v>107259.66999999993</v>
      </c>
    </row>
    <row r="305" spans="1:6" s="129" customFormat="1" ht="56.25" x14ac:dyDescent="0.2">
      <c r="A305" s="136" t="s">
        <v>870</v>
      </c>
      <c r="B305" s="137" t="s">
        <v>420</v>
      </c>
      <c r="C305" s="138" t="s">
        <v>871</v>
      </c>
      <c r="D305" s="139">
        <v>4122900</v>
      </c>
      <c r="E305" s="140">
        <v>4032937.08</v>
      </c>
      <c r="F305" s="141">
        <f t="shared" si="4"/>
        <v>89962.919999999925</v>
      </c>
    </row>
    <row r="306" spans="1:6" s="129" customFormat="1" x14ac:dyDescent="0.2">
      <c r="A306" s="136" t="s">
        <v>784</v>
      </c>
      <c r="B306" s="137" t="s">
        <v>420</v>
      </c>
      <c r="C306" s="138" t="s">
        <v>872</v>
      </c>
      <c r="D306" s="139">
        <v>4122900</v>
      </c>
      <c r="E306" s="140">
        <v>4032937.08</v>
      </c>
      <c r="F306" s="141">
        <f t="shared" si="4"/>
        <v>89962.919999999925</v>
      </c>
    </row>
    <row r="307" spans="1:6" s="129" customFormat="1" x14ac:dyDescent="0.2">
      <c r="A307" s="136" t="s">
        <v>873</v>
      </c>
      <c r="B307" s="137" t="s">
        <v>420</v>
      </c>
      <c r="C307" s="138" t="s">
        <v>874</v>
      </c>
      <c r="D307" s="139">
        <v>503000</v>
      </c>
      <c r="E307" s="140">
        <v>63738.53</v>
      </c>
      <c r="F307" s="141">
        <f t="shared" si="4"/>
        <v>439261.47</v>
      </c>
    </row>
    <row r="308" spans="1:6" s="129" customFormat="1" ht="56.25" x14ac:dyDescent="0.2">
      <c r="A308" s="142" t="s">
        <v>875</v>
      </c>
      <c r="B308" s="137" t="s">
        <v>420</v>
      </c>
      <c r="C308" s="138" t="s">
        <v>876</v>
      </c>
      <c r="D308" s="139">
        <v>503000</v>
      </c>
      <c r="E308" s="140">
        <v>63738.53</v>
      </c>
      <c r="F308" s="141">
        <f t="shared" si="4"/>
        <v>439261.47</v>
      </c>
    </row>
    <row r="309" spans="1:6" s="129" customFormat="1" ht="45" x14ac:dyDescent="0.2">
      <c r="A309" s="136" t="s">
        <v>782</v>
      </c>
      <c r="B309" s="137" t="s">
        <v>420</v>
      </c>
      <c r="C309" s="138" t="s">
        <v>877</v>
      </c>
      <c r="D309" s="139">
        <v>503000</v>
      </c>
      <c r="E309" s="140">
        <v>63738.53</v>
      </c>
      <c r="F309" s="141">
        <f t="shared" si="4"/>
        <v>439261.47</v>
      </c>
    </row>
    <row r="310" spans="1:6" s="129" customFormat="1" ht="22.5" x14ac:dyDescent="0.2">
      <c r="A310" s="136" t="s">
        <v>495</v>
      </c>
      <c r="B310" s="137" t="s">
        <v>420</v>
      </c>
      <c r="C310" s="138" t="s">
        <v>878</v>
      </c>
      <c r="D310" s="139">
        <v>6200</v>
      </c>
      <c r="E310" s="140">
        <v>5985.3</v>
      </c>
      <c r="F310" s="141">
        <f t="shared" si="4"/>
        <v>214.69999999999982</v>
      </c>
    </row>
    <row r="311" spans="1:6" s="129" customFormat="1" x14ac:dyDescent="0.2">
      <c r="A311" s="136" t="s">
        <v>497</v>
      </c>
      <c r="B311" s="137" t="s">
        <v>420</v>
      </c>
      <c r="C311" s="138" t="s">
        <v>879</v>
      </c>
      <c r="D311" s="139">
        <v>6200</v>
      </c>
      <c r="E311" s="140">
        <v>5985.3</v>
      </c>
      <c r="F311" s="141">
        <f t="shared" si="4"/>
        <v>214.69999999999982</v>
      </c>
    </row>
    <row r="312" spans="1:6" s="129" customFormat="1" ht="56.25" x14ac:dyDescent="0.2">
      <c r="A312" s="136" t="s">
        <v>503</v>
      </c>
      <c r="B312" s="137" t="s">
        <v>420</v>
      </c>
      <c r="C312" s="138" t="s">
        <v>880</v>
      </c>
      <c r="D312" s="139">
        <v>6200</v>
      </c>
      <c r="E312" s="140">
        <v>5985.3</v>
      </c>
      <c r="F312" s="141">
        <f t="shared" si="4"/>
        <v>214.69999999999982</v>
      </c>
    </row>
    <row r="313" spans="1:6" s="129" customFormat="1" x14ac:dyDescent="0.2">
      <c r="A313" s="136" t="s">
        <v>784</v>
      </c>
      <c r="B313" s="137" t="s">
        <v>420</v>
      </c>
      <c r="C313" s="138" t="s">
        <v>881</v>
      </c>
      <c r="D313" s="139">
        <v>6200</v>
      </c>
      <c r="E313" s="140">
        <v>5985.3</v>
      </c>
      <c r="F313" s="141">
        <f t="shared" si="4"/>
        <v>214.69999999999982</v>
      </c>
    </row>
    <row r="314" spans="1:6" s="129" customFormat="1" x14ac:dyDescent="0.2">
      <c r="A314" s="123" t="s">
        <v>882</v>
      </c>
      <c r="B314" s="124" t="s">
        <v>420</v>
      </c>
      <c r="C314" s="125" t="s">
        <v>883</v>
      </c>
      <c r="D314" s="126">
        <v>952400</v>
      </c>
      <c r="E314" s="127">
        <v>698518.6</v>
      </c>
      <c r="F314" s="128">
        <f t="shared" si="4"/>
        <v>253881.40000000002</v>
      </c>
    </row>
    <row r="315" spans="1:6" s="129" customFormat="1" x14ac:dyDescent="0.2">
      <c r="A315" s="136" t="s">
        <v>884</v>
      </c>
      <c r="B315" s="137" t="s">
        <v>420</v>
      </c>
      <c r="C315" s="138" t="s">
        <v>885</v>
      </c>
      <c r="D315" s="139">
        <v>650000</v>
      </c>
      <c r="E315" s="140">
        <v>396963.6</v>
      </c>
      <c r="F315" s="141">
        <f t="shared" si="4"/>
        <v>253036.40000000002</v>
      </c>
    </row>
    <row r="316" spans="1:6" s="129" customFormat="1" ht="22.5" x14ac:dyDescent="0.2">
      <c r="A316" s="136" t="s">
        <v>886</v>
      </c>
      <c r="B316" s="137" t="s">
        <v>420</v>
      </c>
      <c r="C316" s="138" t="s">
        <v>887</v>
      </c>
      <c r="D316" s="139">
        <v>650000</v>
      </c>
      <c r="E316" s="140">
        <v>396963.6</v>
      </c>
      <c r="F316" s="141">
        <f t="shared" si="4"/>
        <v>253036.40000000002</v>
      </c>
    </row>
    <row r="317" spans="1:6" s="129" customFormat="1" ht="33.75" x14ac:dyDescent="0.2">
      <c r="A317" s="136" t="s">
        <v>888</v>
      </c>
      <c r="B317" s="137" t="s">
        <v>420</v>
      </c>
      <c r="C317" s="138" t="s">
        <v>889</v>
      </c>
      <c r="D317" s="139">
        <v>650000</v>
      </c>
      <c r="E317" s="140">
        <v>396963.6</v>
      </c>
      <c r="F317" s="141">
        <f t="shared" si="4"/>
        <v>253036.40000000002</v>
      </c>
    </row>
    <row r="318" spans="1:6" s="129" customFormat="1" ht="90" x14ac:dyDescent="0.2">
      <c r="A318" s="142" t="s">
        <v>890</v>
      </c>
      <c r="B318" s="137" t="s">
        <v>420</v>
      </c>
      <c r="C318" s="138" t="s">
        <v>891</v>
      </c>
      <c r="D318" s="139">
        <v>650000</v>
      </c>
      <c r="E318" s="140">
        <v>396963.6</v>
      </c>
      <c r="F318" s="141">
        <f t="shared" si="4"/>
        <v>253036.40000000002</v>
      </c>
    </row>
    <row r="319" spans="1:6" s="129" customFormat="1" x14ac:dyDescent="0.2">
      <c r="A319" s="136" t="s">
        <v>892</v>
      </c>
      <c r="B319" s="137" t="s">
        <v>420</v>
      </c>
      <c r="C319" s="138" t="s">
        <v>893</v>
      </c>
      <c r="D319" s="139">
        <v>650000</v>
      </c>
      <c r="E319" s="140">
        <v>396963.6</v>
      </c>
      <c r="F319" s="141">
        <f t="shared" si="4"/>
        <v>253036.40000000002</v>
      </c>
    </row>
    <row r="320" spans="1:6" s="129" customFormat="1" x14ac:dyDescent="0.2">
      <c r="A320" s="136" t="s">
        <v>894</v>
      </c>
      <c r="B320" s="137" t="s">
        <v>420</v>
      </c>
      <c r="C320" s="138" t="s">
        <v>895</v>
      </c>
      <c r="D320" s="139">
        <v>302400</v>
      </c>
      <c r="E320" s="140">
        <v>301555</v>
      </c>
      <c r="F320" s="141">
        <f t="shared" si="4"/>
        <v>845</v>
      </c>
    </row>
    <row r="321" spans="1:6" s="129" customFormat="1" ht="22.5" x14ac:dyDescent="0.2">
      <c r="A321" s="136" t="s">
        <v>495</v>
      </c>
      <c r="B321" s="137" t="s">
        <v>420</v>
      </c>
      <c r="C321" s="138" t="s">
        <v>896</v>
      </c>
      <c r="D321" s="139">
        <v>302400</v>
      </c>
      <c r="E321" s="140">
        <v>301555</v>
      </c>
      <c r="F321" s="141">
        <f t="shared" si="4"/>
        <v>845</v>
      </c>
    </row>
    <row r="322" spans="1:6" s="129" customFormat="1" x14ac:dyDescent="0.2">
      <c r="A322" s="136" t="s">
        <v>497</v>
      </c>
      <c r="B322" s="137" t="s">
        <v>420</v>
      </c>
      <c r="C322" s="138" t="s">
        <v>897</v>
      </c>
      <c r="D322" s="139">
        <v>302400</v>
      </c>
      <c r="E322" s="140">
        <v>301555</v>
      </c>
      <c r="F322" s="141">
        <f t="shared" si="4"/>
        <v>845</v>
      </c>
    </row>
    <row r="323" spans="1:6" s="129" customFormat="1" ht="56.25" x14ac:dyDescent="0.2">
      <c r="A323" s="136" t="s">
        <v>503</v>
      </c>
      <c r="B323" s="137" t="s">
        <v>420</v>
      </c>
      <c r="C323" s="138" t="s">
        <v>898</v>
      </c>
      <c r="D323" s="139">
        <v>302400</v>
      </c>
      <c r="E323" s="140">
        <v>301555</v>
      </c>
      <c r="F323" s="141">
        <f t="shared" si="4"/>
        <v>845</v>
      </c>
    </row>
    <row r="324" spans="1:6" s="129" customFormat="1" ht="22.5" x14ac:dyDescent="0.2">
      <c r="A324" s="136" t="s">
        <v>899</v>
      </c>
      <c r="B324" s="137" t="s">
        <v>420</v>
      </c>
      <c r="C324" s="138" t="s">
        <v>900</v>
      </c>
      <c r="D324" s="139">
        <v>302400</v>
      </c>
      <c r="E324" s="140">
        <v>301555</v>
      </c>
      <c r="F324" s="141">
        <f t="shared" si="4"/>
        <v>845</v>
      </c>
    </row>
    <row r="325" spans="1:6" s="129" customFormat="1" x14ac:dyDescent="0.2">
      <c r="A325" s="123" t="s">
        <v>901</v>
      </c>
      <c r="B325" s="124" t="s">
        <v>420</v>
      </c>
      <c r="C325" s="125" t="s">
        <v>902</v>
      </c>
      <c r="D325" s="126">
        <v>517000</v>
      </c>
      <c r="E325" s="127">
        <v>345000</v>
      </c>
      <c r="F325" s="128">
        <f t="shared" si="4"/>
        <v>172000</v>
      </c>
    </row>
    <row r="326" spans="1:6" s="129" customFormat="1" x14ac:dyDescent="0.2">
      <c r="A326" s="136" t="s">
        <v>903</v>
      </c>
      <c r="B326" s="137" t="s">
        <v>420</v>
      </c>
      <c r="C326" s="138" t="s">
        <v>904</v>
      </c>
      <c r="D326" s="139">
        <v>517000</v>
      </c>
      <c r="E326" s="140">
        <v>345000</v>
      </c>
      <c r="F326" s="141">
        <f t="shared" si="4"/>
        <v>172000</v>
      </c>
    </row>
    <row r="327" spans="1:6" s="129" customFormat="1" ht="22.5" x14ac:dyDescent="0.2">
      <c r="A327" s="136" t="s">
        <v>850</v>
      </c>
      <c r="B327" s="137" t="s">
        <v>420</v>
      </c>
      <c r="C327" s="138" t="s">
        <v>905</v>
      </c>
      <c r="D327" s="139">
        <v>517000</v>
      </c>
      <c r="E327" s="140">
        <v>345000</v>
      </c>
      <c r="F327" s="141">
        <f t="shared" si="4"/>
        <v>172000</v>
      </c>
    </row>
    <row r="328" spans="1:6" s="129" customFormat="1" x14ac:dyDescent="0.2">
      <c r="A328" s="136" t="s">
        <v>906</v>
      </c>
      <c r="B328" s="137" t="s">
        <v>420</v>
      </c>
      <c r="C328" s="138" t="s">
        <v>907</v>
      </c>
      <c r="D328" s="139">
        <v>517000</v>
      </c>
      <c r="E328" s="140">
        <v>345000</v>
      </c>
      <c r="F328" s="141">
        <f t="shared" si="4"/>
        <v>172000</v>
      </c>
    </row>
    <row r="329" spans="1:6" s="129" customFormat="1" ht="112.5" x14ac:dyDescent="0.2">
      <c r="A329" s="142" t="s">
        <v>908</v>
      </c>
      <c r="B329" s="137" t="s">
        <v>420</v>
      </c>
      <c r="C329" s="138" t="s">
        <v>909</v>
      </c>
      <c r="D329" s="139">
        <v>517000</v>
      </c>
      <c r="E329" s="140">
        <v>345000</v>
      </c>
      <c r="F329" s="141">
        <f t="shared" si="4"/>
        <v>172000</v>
      </c>
    </row>
    <row r="330" spans="1:6" s="129" customFormat="1" ht="13.5" thickBot="1" x14ac:dyDescent="0.25">
      <c r="A330" s="136" t="s">
        <v>112</v>
      </c>
      <c r="B330" s="137" t="s">
        <v>420</v>
      </c>
      <c r="C330" s="138" t="s">
        <v>910</v>
      </c>
      <c r="D330" s="139">
        <v>517000</v>
      </c>
      <c r="E330" s="140">
        <v>345000</v>
      </c>
      <c r="F330" s="141">
        <f t="shared" si="4"/>
        <v>172000</v>
      </c>
    </row>
    <row r="331" spans="1:6" s="129" customFormat="1" ht="13.5" thickBot="1" x14ac:dyDescent="0.25">
      <c r="A331" s="143"/>
      <c r="B331" s="144"/>
      <c r="C331" s="145"/>
      <c r="D331" s="146"/>
      <c r="E331" s="144"/>
      <c r="F331" s="144"/>
    </row>
    <row r="332" spans="1:6" s="129" customFormat="1" ht="13.5" thickBot="1" x14ac:dyDescent="0.25">
      <c r="A332" s="147" t="s">
        <v>911</v>
      </c>
      <c r="B332" s="148" t="s">
        <v>912</v>
      </c>
      <c r="C332" s="149" t="s">
        <v>421</v>
      </c>
      <c r="D332" s="150">
        <v>-41439800</v>
      </c>
      <c r="E332" s="150">
        <v>-22336860.309999999</v>
      </c>
      <c r="F332" s="151" t="s">
        <v>913</v>
      </c>
    </row>
    <row r="333" spans="1:6" s="129" customFormat="1" x14ac:dyDescent="0.2"/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5"/>
  <sheetViews>
    <sheetView workbookViewId="0">
      <selection activeCell="A27" sqref="A27:AB27"/>
    </sheetView>
  </sheetViews>
  <sheetFormatPr defaultRowHeight="12.75" x14ac:dyDescent="0.2"/>
  <cols>
    <col min="1" max="8" width="9.140625" style="152"/>
    <col min="9" max="9" width="9.140625" style="152" customWidth="1"/>
    <col min="10" max="10" width="0.5703125" style="152" customWidth="1"/>
    <col min="11" max="11" width="9.140625" style="152" hidden="1" customWidth="1"/>
    <col min="12" max="12" width="4.7109375" style="152" customWidth="1"/>
    <col min="13" max="13" width="9.140625" style="152" hidden="1" customWidth="1"/>
    <col min="14" max="14" width="5" style="152" customWidth="1"/>
    <col min="15" max="15" width="9.140625" style="152" customWidth="1"/>
    <col min="16" max="16" width="1" style="152" customWidth="1"/>
    <col min="17" max="17" width="9.140625" style="152" hidden="1" customWidth="1"/>
    <col min="18" max="18" width="2.42578125" style="152" customWidth="1"/>
    <col min="19" max="19" width="0.85546875" style="152" hidden="1" customWidth="1"/>
    <col min="20" max="23" width="9.140625" style="152" hidden="1" customWidth="1"/>
    <col min="24" max="24" width="6.85546875" style="152" hidden="1" customWidth="1"/>
    <col min="25" max="25" width="0.85546875" style="152" hidden="1" customWidth="1"/>
    <col min="26" max="26" width="9.140625" style="152" hidden="1" customWidth="1"/>
    <col min="27" max="27" width="0.85546875" style="152" hidden="1" customWidth="1"/>
    <col min="28" max="28" width="6.85546875" style="152" hidden="1" customWidth="1"/>
    <col min="29" max="50" width="0.85546875" style="152"/>
    <col min="51" max="51" width="7.7109375" style="152" customWidth="1"/>
    <col min="52" max="73" width="0.85546875" style="152"/>
    <col min="74" max="74" width="3.7109375" style="152" customWidth="1"/>
    <col min="75" max="91" width="0.85546875" style="152"/>
    <col min="92" max="92" width="5.7109375" style="152" customWidth="1"/>
    <col min="93" max="109" width="0.85546875" style="152"/>
    <col min="110" max="110" width="6.140625" style="152" customWidth="1"/>
  </cols>
  <sheetData>
    <row r="1" spans="1:110" x14ac:dyDescent="0.2">
      <c r="CU1" s="153" t="s">
        <v>914</v>
      </c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</row>
    <row r="2" spans="1:110" ht="15" x14ac:dyDescent="0.2">
      <c r="A2" s="154" t="s">
        <v>915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</row>
    <row r="3" spans="1:110" x14ac:dyDescent="0.2">
      <c r="A3" s="155" t="s">
        <v>916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7"/>
      <c r="AC3" s="155" t="s">
        <v>917</v>
      </c>
      <c r="AD3" s="156"/>
      <c r="AE3" s="156"/>
      <c r="AF3" s="156"/>
      <c r="AG3" s="156"/>
      <c r="AH3" s="157"/>
      <c r="AI3" s="155" t="s">
        <v>918</v>
      </c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7"/>
      <c r="AZ3" s="155" t="s">
        <v>919</v>
      </c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7"/>
      <c r="BW3" s="155" t="s">
        <v>24</v>
      </c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7"/>
      <c r="CO3" s="155" t="s">
        <v>25</v>
      </c>
      <c r="CP3" s="156"/>
      <c r="CQ3" s="156"/>
      <c r="CR3" s="156"/>
      <c r="CS3" s="156"/>
      <c r="CT3" s="156"/>
      <c r="CU3" s="156"/>
      <c r="CV3" s="156"/>
      <c r="CW3" s="156"/>
      <c r="CX3" s="156"/>
      <c r="CY3" s="156"/>
      <c r="CZ3" s="156"/>
      <c r="DA3" s="156"/>
      <c r="DB3" s="156"/>
      <c r="DC3" s="156"/>
      <c r="DD3" s="156"/>
      <c r="DE3" s="156"/>
      <c r="DF3" s="157"/>
    </row>
    <row r="4" spans="1:110" x14ac:dyDescent="0.2">
      <c r="A4" s="158">
        <v>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60"/>
      <c r="AC4" s="158">
        <v>2</v>
      </c>
      <c r="AD4" s="159"/>
      <c r="AE4" s="159"/>
      <c r="AF4" s="159"/>
      <c r="AG4" s="159"/>
      <c r="AH4" s="160"/>
      <c r="AI4" s="158">
        <v>3</v>
      </c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60"/>
      <c r="AZ4" s="158">
        <v>4</v>
      </c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60"/>
      <c r="BW4" s="158">
        <v>5</v>
      </c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60"/>
      <c r="CO4" s="158">
        <v>6</v>
      </c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  <c r="DE4" s="159"/>
      <c r="DF4" s="160"/>
    </row>
    <row r="5" spans="1:110" x14ac:dyDescent="0.2">
      <c r="A5" s="209" t="s">
        <v>920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1"/>
      <c r="AC5" s="161" t="s">
        <v>921</v>
      </c>
      <c r="AD5" s="162"/>
      <c r="AE5" s="162"/>
      <c r="AF5" s="162"/>
      <c r="AG5" s="162"/>
      <c r="AH5" s="163"/>
      <c r="AI5" s="161" t="s">
        <v>922</v>
      </c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3"/>
      <c r="AZ5" s="164">
        <f>AZ20</f>
        <v>41439800</v>
      </c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6"/>
      <c r="BW5" s="164">
        <f>BW20</f>
        <v>22336860.310000002</v>
      </c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6"/>
      <c r="CO5" s="164" t="s">
        <v>923</v>
      </c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6"/>
    </row>
    <row r="6" spans="1:110" x14ac:dyDescent="0.2">
      <c r="A6" s="212" t="s">
        <v>32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4"/>
      <c r="AC6" s="167" t="s">
        <v>924</v>
      </c>
      <c r="AD6" s="168"/>
      <c r="AE6" s="168"/>
      <c r="AF6" s="168"/>
      <c r="AG6" s="168"/>
      <c r="AH6" s="169"/>
      <c r="AI6" s="167" t="s">
        <v>922</v>
      </c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9"/>
      <c r="AZ6" s="170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2"/>
      <c r="BW6" s="173" t="s">
        <v>37</v>
      </c>
      <c r="BX6" s="174"/>
      <c r="BY6" s="174"/>
      <c r="BZ6" s="174"/>
      <c r="CA6" s="174"/>
      <c r="CB6" s="174"/>
      <c r="CC6" s="174"/>
      <c r="CD6" s="174"/>
      <c r="CE6" s="174"/>
      <c r="CF6" s="174"/>
      <c r="CG6" s="174"/>
      <c r="CH6" s="174"/>
      <c r="CI6" s="174"/>
      <c r="CJ6" s="174"/>
      <c r="CK6" s="174"/>
      <c r="CL6" s="174"/>
      <c r="CM6" s="174"/>
      <c r="CN6" s="175"/>
      <c r="CO6" s="173"/>
      <c r="CP6" s="174"/>
      <c r="CQ6" s="174"/>
      <c r="CR6" s="174"/>
      <c r="CS6" s="174"/>
      <c r="CT6" s="174"/>
      <c r="CU6" s="174"/>
      <c r="CV6" s="174"/>
      <c r="CW6" s="174"/>
      <c r="CX6" s="174"/>
      <c r="CY6" s="174"/>
      <c r="CZ6" s="174"/>
      <c r="DA6" s="174"/>
      <c r="DB6" s="174"/>
      <c r="DC6" s="174"/>
      <c r="DD6" s="174"/>
      <c r="DE6" s="174"/>
      <c r="DF6" s="175"/>
    </row>
    <row r="7" spans="1:110" x14ac:dyDescent="0.2">
      <c r="A7" s="215" t="s">
        <v>925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7"/>
      <c r="AC7" s="176"/>
      <c r="AD7" s="177"/>
      <c r="AE7" s="177"/>
      <c r="AF7" s="177"/>
      <c r="AG7" s="177"/>
      <c r="AH7" s="178"/>
      <c r="AI7" s="176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8"/>
      <c r="AZ7" s="179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0"/>
      <c r="BP7" s="180"/>
      <c r="BQ7" s="180"/>
      <c r="BR7" s="180"/>
      <c r="BS7" s="180"/>
      <c r="BT7" s="180"/>
      <c r="BU7" s="180"/>
      <c r="BV7" s="181"/>
      <c r="BW7" s="182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4"/>
      <c r="CO7" s="182"/>
      <c r="CP7" s="183"/>
      <c r="CQ7" s="183"/>
      <c r="CR7" s="183"/>
      <c r="CS7" s="183"/>
      <c r="CT7" s="183"/>
      <c r="CU7" s="183"/>
      <c r="CV7" s="183"/>
      <c r="CW7" s="183"/>
      <c r="CX7" s="183"/>
      <c r="CY7" s="183"/>
      <c r="CZ7" s="183"/>
      <c r="DA7" s="183"/>
      <c r="DB7" s="183"/>
      <c r="DC7" s="183"/>
      <c r="DD7" s="183"/>
      <c r="DE7" s="183"/>
      <c r="DF7" s="184"/>
    </row>
    <row r="8" spans="1:110" x14ac:dyDescent="0.2">
      <c r="A8" s="218" t="s">
        <v>926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20"/>
      <c r="AC8" s="167"/>
      <c r="AD8" s="168"/>
      <c r="AE8" s="168"/>
      <c r="AF8" s="168"/>
      <c r="AG8" s="168"/>
      <c r="AH8" s="169"/>
      <c r="AI8" s="167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9"/>
      <c r="AZ8" s="173" t="s">
        <v>37</v>
      </c>
      <c r="BA8" s="174"/>
      <c r="BB8" s="174"/>
      <c r="BC8" s="174"/>
      <c r="BD8" s="174"/>
      <c r="BE8" s="174"/>
      <c r="BF8" s="174"/>
      <c r="BG8" s="174"/>
      <c r="BH8" s="174"/>
      <c r="BI8" s="174"/>
      <c r="BJ8" s="174"/>
      <c r="BK8" s="174"/>
      <c r="BL8" s="174"/>
      <c r="BM8" s="174"/>
      <c r="BN8" s="174"/>
      <c r="BO8" s="174"/>
      <c r="BP8" s="174"/>
      <c r="BQ8" s="174"/>
      <c r="BR8" s="174"/>
      <c r="BS8" s="174"/>
      <c r="BT8" s="174"/>
      <c r="BU8" s="174"/>
      <c r="BV8" s="175"/>
      <c r="BW8" s="173" t="s">
        <v>37</v>
      </c>
      <c r="BX8" s="174"/>
      <c r="BY8" s="174"/>
      <c r="BZ8" s="174"/>
      <c r="CA8" s="174"/>
      <c r="CB8" s="174"/>
      <c r="CC8" s="174"/>
      <c r="CD8" s="174"/>
      <c r="CE8" s="174"/>
      <c r="CF8" s="174"/>
      <c r="CG8" s="174"/>
      <c r="CH8" s="174"/>
      <c r="CI8" s="174"/>
      <c r="CJ8" s="174"/>
      <c r="CK8" s="174"/>
      <c r="CL8" s="174"/>
      <c r="CM8" s="174"/>
      <c r="CN8" s="175"/>
      <c r="CO8" s="173" t="s">
        <v>37</v>
      </c>
      <c r="CP8" s="174"/>
      <c r="CQ8" s="174"/>
      <c r="CR8" s="174"/>
      <c r="CS8" s="174"/>
      <c r="CT8" s="174"/>
      <c r="CU8" s="174"/>
      <c r="CV8" s="174"/>
      <c r="CW8" s="174"/>
      <c r="CX8" s="174"/>
      <c r="CY8" s="174"/>
      <c r="CZ8" s="174"/>
      <c r="DA8" s="174"/>
      <c r="DB8" s="174"/>
      <c r="DC8" s="174"/>
      <c r="DD8" s="174"/>
      <c r="DE8" s="174"/>
      <c r="DF8" s="175"/>
    </row>
    <row r="9" spans="1:110" x14ac:dyDescent="0.2">
      <c r="A9" s="221"/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3"/>
      <c r="AC9" s="176"/>
      <c r="AD9" s="177"/>
      <c r="AE9" s="177"/>
      <c r="AF9" s="177"/>
      <c r="AG9" s="177"/>
      <c r="AH9" s="178"/>
      <c r="AI9" s="176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8"/>
      <c r="AZ9" s="182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4"/>
      <c r="BW9" s="182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4"/>
      <c r="CO9" s="182"/>
      <c r="CP9" s="183"/>
      <c r="CQ9" s="183"/>
      <c r="CR9" s="183"/>
      <c r="CS9" s="183"/>
      <c r="CT9" s="183"/>
      <c r="CU9" s="183"/>
      <c r="CV9" s="183"/>
      <c r="CW9" s="183"/>
      <c r="CX9" s="183"/>
      <c r="CY9" s="183"/>
      <c r="CZ9" s="183"/>
      <c r="DA9" s="183"/>
      <c r="DB9" s="183"/>
      <c r="DC9" s="183"/>
      <c r="DD9" s="183"/>
      <c r="DE9" s="183"/>
      <c r="DF9" s="184"/>
    </row>
    <row r="10" spans="1:110" x14ac:dyDescent="0.2">
      <c r="A10" s="224" t="s">
        <v>927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6"/>
      <c r="AC10" s="161" t="s">
        <v>924</v>
      </c>
      <c r="AD10" s="162"/>
      <c r="AE10" s="162"/>
      <c r="AF10" s="162"/>
      <c r="AG10" s="162"/>
      <c r="AH10" s="163"/>
      <c r="AI10" s="161" t="s">
        <v>928</v>
      </c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3"/>
      <c r="AZ10" s="164" t="s">
        <v>37</v>
      </c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5"/>
      <c r="BP10" s="165"/>
      <c r="BQ10" s="165"/>
      <c r="BR10" s="165"/>
      <c r="BS10" s="165"/>
      <c r="BT10" s="165"/>
      <c r="BU10" s="165"/>
      <c r="BV10" s="166"/>
      <c r="BW10" s="164" t="s">
        <v>37</v>
      </c>
      <c r="BX10" s="165"/>
      <c r="BY10" s="165"/>
      <c r="BZ10" s="165"/>
      <c r="CA10" s="165"/>
      <c r="CB10" s="165"/>
      <c r="CC10" s="165"/>
      <c r="CD10" s="165"/>
      <c r="CE10" s="165"/>
      <c r="CF10" s="165"/>
      <c r="CG10" s="165"/>
      <c r="CH10" s="165"/>
      <c r="CI10" s="165"/>
      <c r="CJ10" s="165"/>
      <c r="CK10" s="165"/>
      <c r="CL10" s="165"/>
      <c r="CM10" s="165"/>
      <c r="CN10" s="166"/>
      <c r="CO10" s="164" t="s">
        <v>37</v>
      </c>
      <c r="CP10" s="165"/>
      <c r="CQ10" s="165"/>
      <c r="CR10" s="165"/>
      <c r="CS10" s="165"/>
      <c r="CT10" s="165"/>
      <c r="CU10" s="165"/>
      <c r="CV10" s="165"/>
      <c r="CW10" s="165"/>
      <c r="CX10" s="165"/>
      <c r="CY10" s="165"/>
      <c r="CZ10" s="165"/>
      <c r="DA10" s="165"/>
      <c r="DB10" s="165"/>
      <c r="DC10" s="165"/>
      <c r="DD10" s="165"/>
      <c r="DE10" s="165"/>
      <c r="DF10" s="166"/>
    </row>
    <row r="11" spans="1:110" x14ac:dyDescent="0.2">
      <c r="A11" s="224" t="s">
        <v>929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6"/>
      <c r="AC11" s="161" t="s">
        <v>924</v>
      </c>
      <c r="AD11" s="162"/>
      <c r="AE11" s="162"/>
      <c r="AF11" s="162"/>
      <c r="AG11" s="162"/>
      <c r="AH11" s="163"/>
      <c r="AI11" s="161" t="s">
        <v>930</v>
      </c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3"/>
      <c r="AZ11" s="164" t="s">
        <v>37</v>
      </c>
      <c r="BA11" s="165"/>
      <c r="BB11" s="165"/>
      <c r="BC11" s="165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5"/>
      <c r="BP11" s="165"/>
      <c r="BQ11" s="165"/>
      <c r="BR11" s="165"/>
      <c r="BS11" s="165"/>
      <c r="BT11" s="165"/>
      <c r="BU11" s="165"/>
      <c r="BV11" s="166"/>
      <c r="BW11" s="164" t="s">
        <v>37</v>
      </c>
      <c r="BX11" s="165"/>
      <c r="BY11" s="165"/>
      <c r="BZ11" s="165"/>
      <c r="CA11" s="165"/>
      <c r="CB11" s="165"/>
      <c r="CC11" s="165"/>
      <c r="CD11" s="165"/>
      <c r="CE11" s="165"/>
      <c r="CF11" s="165"/>
      <c r="CG11" s="165"/>
      <c r="CH11" s="165"/>
      <c r="CI11" s="165"/>
      <c r="CJ11" s="165"/>
      <c r="CK11" s="165"/>
      <c r="CL11" s="165"/>
      <c r="CM11" s="165"/>
      <c r="CN11" s="166"/>
      <c r="CO11" s="164" t="str">
        <f>AZ11</f>
        <v>-</v>
      </c>
      <c r="CP11" s="165"/>
      <c r="CQ11" s="165"/>
      <c r="CR11" s="165"/>
      <c r="CS11" s="165"/>
      <c r="CT11" s="165"/>
      <c r="CU11" s="165"/>
      <c r="CV11" s="165"/>
      <c r="CW11" s="165"/>
      <c r="CX11" s="165"/>
      <c r="CY11" s="165"/>
      <c r="CZ11" s="165"/>
      <c r="DA11" s="165"/>
      <c r="DB11" s="165"/>
      <c r="DC11" s="165"/>
      <c r="DD11" s="165"/>
      <c r="DE11" s="165"/>
      <c r="DF11" s="166"/>
    </row>
    <row r="12" spans="1:110" x14ac:dyDescent="0.2">
      <c r="A12" s="224" t="s">
        <v>931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6"/>
      <c r="AC12" s="161" t="s">
        <v>924</v>
      </c>
      <c r="AD12" s="162"/>
      <c r="AE12" s="162"/>
      <c r="AF12" s="162"/>
      <c r="AG12" s="162"/>
      <c r="AH12" s="163"/>
      <c r="AI12" s="161" t="s">
        <v>932</v>
      </c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3"/>
      <c r="AZ12" s="164" t="s">
        <v>37</v>
      </c>
      <c r="BA12" s="165"/>
      <c r="BB12" s="165"/>
      <c r="BC12" s="165"/>
      <c r="BD12" s="165"/>
      <c r="BE12" s="165"/>
      <c r="BF12" s="165"/>
      <c r="BG12" s="165"/>
      <c r="BH12" s="165"/>
      <c r="BI12" s="165"/>
      <c r="BJ12" s="165"/>
      <c r="BK12" s="165"/>
      <c r="BL12" s="165"/>
      <c r="BM12" s="165"/>
      <c r="BN12" s="165"/>
      <c r="BO12" s="165"/>
      <c r="BP12" s="165"/>
      <c r="BQ12" s="165"/>
      <c r="BR12" s="165"/>
      <c r="BS12" s="165"/>
      <c r="BT12" s="165"/>
      <c r="BU12" s="165"/>
      <c r="BV12" s="166"/>
      <c r="BW12" s="164" t="s">
        <v>37</v>
      </c>
      <c r="BX12" s="165"/>
      <c r="BY12" s="165"/>
      <c r="BZ12" s="165"/>
      <c r="CA12" s="165"/>
      <c r="CB12" s="165"/>
      <c r="CC12" s="165"/>
      <c r="CD12" s="165"/>
      <c r="CE12" s="165"/>
      <c r="CF12" s="165"/>
      <c r="CG12" s="165"/>
      <c r="CH12" s="165"/>
      <c r="CI12" s="165"/>
      <c r="CJ12" s="165"/>
      <c r="CK12" s="165"/>
      <c r="CL12" s="165"/>
      <c r="CM12" s="165"/>
      <c r="CN12" s="166"/>
      <c r="CO12" s="164" t="str">
        <f>AZ12</f>
        <v>-</v>
      </c>
      <c r="CP12" s="165"/>
      <c r="CQ12" s="165"/>
      <c r="CR12" s="165"/>
      <c r="CS12" s="165"/>
      <c r="CT12" s="165"/>
      <c r="CU12" s="165"/>
      <c r="CV12" s="165"/>
      <c r="CW12" s="165"/>
      <c r="CX12" s="165"/>
      <c r="CY12" s="165"/>
      <c r="CZ12" s="165"/>
      <c r="DA12" s="165"/>
      <c r="DB12" s="165"/>
      <c r="DC12" s="165"/>
      <c r="DD12" s="165"/>
      <c r="DE12" s="165"/>
      <c r="DF12" s="166"/>
    </row>
    <row r="13" spans="1:110" x14ac:dyDescent="0.2">
      <c r="A13" s="224" t="s">
        <v>933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6"/>
      <c r="AC13" s="185" t="s">
        <v>924</v>
      </c>
      <c r="AD13" s="186"/>
      <c r="AE13" s="186"/>
      <c r="AF13" s="186"/>
      <c r="AG13" s="186"/>
      <c r="AH13" s="187"/>
      <c r="AI13" s="161" t="s">
        <v>934</v>
      </c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3"/>
      <c r="AZ13" s="164" t="s">
        <v>37</v>
      </c>
      <c r="BA13" s="165"/>
      <c r="BB13" s="165"/>
      <c r="BC13" s="165"/>
      <c r="BD13" s="165"/>
      <c r="BE13" s="165"/>
      <c r="BF13" s="165"/>
      <c r="BG13" s="165"/>
      <c r="BH13" s="165"/>
      <c r="BI13" s="165"/>
      <c r="BJ13" s="165"/>
      <c r="BK13" s="165"/>
      <c r="BL13" s="165"/>
      <c r="BM13" s="165"/>
      <c r="BN13" s="165"/>
      <c r="BO13" s="165"/>
      <c r="BP13" s="165"/>
      <c r="BQ13" s="165"/>
      <c r="BR13" s="165"/>
      <c r="BS13" s="165"/>
      <c r="BT13" s="165"/>
      <c r="BU13" s="165"/>
      <c r="BV13" s="166"/>
      <c r="BW13" s="164" t="s">
        <v>37</v>
      </c>
      <c r="BX13" s="165"/>
      <c r="BY13" s="165"/>
      <c r="BZ13" s="165"/>
      <c r="CA13" s="165"/>
      <c r="CB13" s="165"/>
      <c r="CC13" s="165"/>
      <c r="CD13" s="165"/>
      <c r="CE13" s="165"/>
      <c r="CF13" s="165"/>
      <c r="CG13" s="165"/>
      <c r="CH13" s="165"/>
      <c r="CI13" s="165"/>
      <c r="CJ13" s="165"/>
      <c r="CK13" s="165"/>
      <c r="CL13" s="165"/>
      <c r="CM13" s="165"/>
      <c r="CN13" s="166"/>
      <c r="CO13" s="164" t="str">
        <f>AZ13</f>
        <v>-</v>
      </c>
      <c r="CP13" s="165"/>
      <c r="CQ13" s="165"/>
      <c r="CR13" s="165"/>
      <c r="CS13" s="165"/>
      <c r="CT13" s="165"/>
      <c r="CU13" s="165"/>
      <c r="CV13" s="165"/>
      <c r="CW13" s="165"/>
      <c r="CX13" s="165"/>
      <c r="CY13" s="165"/>
      <c r="CZ13" s="165"/>
      <c r="DA13" s="165"/>
      <c r="DB13" s="165"/>
      <c r="DC13" s="165"/>
      <c r="DD13" s="165"/>
      <c r="DE13" s="165"/>
      <c r="DF13" s="166"/>
    </row>
    <row r="14" spans="1:110" x14ac:dyDescent="0.2">
      <c r="A14" s="224" t="s">
        <v>935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6"/>
      <c r="AC14" s="161" t="s">
        <v>924</v>
      </c>
      <c r="AD14" s="162"/>
      <c r="AE14" s="162"/>
      <c r="AF14" s="162"/>
      <c r="AG14" s="162"/>
      <c r="AH14" s="163"/>
      <c r="AI14" s="161" t="s">
        <v>936</v>
      </c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3"/>
      <c r="AZ14" s="164" t="s">
        <v>37</v>
      </c>
      <c r="BA14" s="165"/>
      <c r="BB14" s="165"/>
      <c r="BC14" s="165"/>
      <c r="BD14" s="165"/>
      <c r="BE14" s="165"/>
      <c r="BF14" s="165"/>
      <c r="BG14" s="165"/>
      <c r="BH14" s="165"/>
      <c r="BI14" s="165"/>
      <c r="BJ14" s="165"/>
      <c r="BK14" s="165"/>
      <c r="BL14" s="165"/>
      <c r="BM14" s="165"/>
      <c r="BN14" s="165"/>
      <c r="BO14" s="165"/>
      <c r="BP14" s="165"/>
      <c r="BQ14" s="165"/>
      <c r="BR14" s="165"/>
      <c r="BS14" s="165"/>
      <c r="BT14" s="165"/>
      <c r="BU14" s="165"/>
      <c r="BV14" s="166"/>
      <c r="BW14" s="164" t="s">
        <v>37</v>
      </c>
      <c r="BX14" s="165"/>
      <c r="BY14" s="165"/>
      <c r="BZ14" s="165"/>
      <c r="CA14" s="165"/>
      <c r="CB14" s="165"/>
      <c r="CC14" s="165"/>
      <c r="CD14" s="165"/>
      <c r="CE14" s="165"/>
      <c r="CF14" s="165"/>
      <c r="CG14" s="165"/>
      <c r="CH14" s="165"/>
      <c r="CI14" s="165"/>
      <c r="CJ14" s="165"/>
      <c r="CK14" s="165"/>
      <c r="CL14" s="165"/>
      <c r="CM14" s="165"/>
      <c r="CN14" s="166"/>
      <c r="CO14" s="164" t="str">
        <f>AZ14</f>
        <v>-</v>
      </c>
      <c r="CP14" s="165"/>
      <c r="CQ14" s="165"/>
      <c r="CR14" s="165"/>
      <c r="CS14" s="165"/>
      <c r="CT14" s="165"/>
      <c r="CU14" s="165"/>
      <c r="CV14" s="165"/>
      <c r="CW14" s="165"/>
      <c r="CX14" s="165"/>
      <c r="CY14" s="165"/>
      <c r="CZ14" s="165"/>
      <c r="DA14" s="165"/>
      <c r="DB14" s="165"/>
      <c r="DC14" s="165"/>
      <c r="DD14" s="165"/>
      <c r="DE14" s="165"/>
      <c r="DF14" s="166"/>
    </row>
    <row r="15" spans="1:110" x14ac:dyDescent="0.2">
      <c r="A15" s="224" t="s">
        <v>937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6"/>
      <c r="AC15" s="161" t="s">
        <v>924</v>
      </c>
      <c r="AD15" s="162"/>
      <c r="AE15" s="162"/>
      <c r="AF15" s="162"/>
      <c r="AG15" s="162"/>
      <c r="AH15" s="163"/>
      <c r="AI15" s="188" t="s">
        <v>938</v>
      </c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90"/>
      <c r="AZ15" s="164" t="s">
        <v>37</v>
      </c>
      <c r="BA15" s="165"/>
      <c r="BB15" s="165"/>
      <c r="BC15" s="165"/>
      <c r="BD15" s="165"/>
      <c r="BE15" s="165"/>
      <c r="BF15" s="165"/>
      <c r="BG15" s="165"/>
      <c r="BH15" s="165"/>
      <c r="BI15" s="165"/>
      <c r="BJ15" s="165"/>
      <c r="BK15" s="165"/>
      <c r="BL15" s="165"/>
      <c r="BM15" s="165"/>
      <c r="BN15" s="165"/>
      <c r="BO15" s="165"/>
      <c r="BP15" s="165"/>
      <c r="BQ15" s="165"/>
      <c r="BR15" s="165"/>
      <c r="BS15" s="165"/>
      <c r="BT15" s="165"/>
      <c r="BU15" s="165"/>
      <c r="BV15" s="166"/>
      <c r="BW15" s="164" t="s">
        <v>37</v>
      </c>
      <c r="BX15" s="165"/>
      <c r="BY15" s="165"/>
      <c r="BZ15" s="165"/>
      <c r="CA15" s="165"/>
      <c r="CB15" s="165"/>
      <c r="CC15" s="165"/>
      <c r="CD15" s="165"/>
      <c r="CE15" s="165"/>
      <c r="CF15" s="165"/>
      <c r="CG15" s="165"/>
      <c r="CH15" s="165"/>
      <c r="CI15" s="165"/>
      <c r="CJ15" s="165"/>
      <c r="CK15" s="165"/>
      <c r="CL15" s="165"/>
      <c r="CM15" s="165"/>
      <c r="CN15" s="166"/>
      <c r="CO15" s="164" t="str">
        <f>AZ15</f>
        <v>-</v>
      </c>
      <c r="CP15" s="165"/>
      <c r="CQ15" s="165"/>
      <c r="CR15" s="165"/>
      <c r="CS15" s="165"/>
      <c r="CT15" s="165"/>
      <c r="CU15" s="165"/>
      <c r="CV15" s="165"/>
      <c r="CW15" s="165"/>
      <c r="CX15" s="165"/>
      <c r="CY15" s="165"/>
      <c r="CZ15" s="165"/>
      <c r="DA15" s="165"/>
      <c r="DB15" s="165"/>
      <c r="DC15" s="165"/>
      <c r="DD15" s="165"/>
      <c r="DE15" s="165"/>
      <c r="DF15" s="166"/>
    </row>
    <row r="16" spans="1:110" x14ac:dyDescent="0.2">
      <c r="A16" s="224" t="s">
        <v>939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6"/>
      <c r="AC16" s="161" t="s">
        <v>924</v>
      </c>
      <c r="AD16" s="162"/>
      <c r="AE16" s="162"/>
      <c r="AF16" s="162"/>
      <c r="AG16" s="162"/>
      <c r="AH16" s="163"/>
      <c r="AI16" s="188" t="s">
        <v>940</v>
      </c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90"/>
      <c r="AZ16" s="164" t="s">
        <v>37</v>
      </c>
      <c r="BA16" s="165"/>
      <c r="BB16" s="165"/>
      <c r="BC16" s="165"/>
      <c r="BD16" s="165"/>
      <c r="BE16" s="165"/>
      <c r="BF16" s="165"/>
      <c r="BG16" s="165"/>
      <c r="BH16" s="165"/>
      <c r="BI16" s="165"/>
      <c r="BJ16" s="165"/>
      <c r="BK16" s="165"/>
      <c r="BL16" s="165"/>
      <c r="BM16" s="165"/>
      <c r="BN16" s="165"/>
      <c r="BO16" s="165"/>
      <c r="BP16" s="165"/>
      <c r="BQ16" s="165"/>
      <c r="BR16" s="165"/>
      <c r="BS16" s="165"/>
      <c r="BT16" s="165"/>
      <c r="BU16" s="165"/>
      <c r="BV16" s="166"/>
      <c r="BW16" s="164" t="s">
        <v>37</v>
      </c>
      <c r="BX16" s="165"/>
      <c r="BY16" s="165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/>
      <c r="CL16" s="165"/>
      <c r="CM16" s="165"/>
      <c r="CN16" s="166"/>
      <c r="CO16" s="164" t="str">
        <f>CO17</f>
        <v>-</v>
      </c>
      <c r="CP16" s="165"/>
      <c r="CQ16" s="165"/>
      <c r="CR16" s="165"/>
      <c r="CS16" s="165"/>
      <c r="CT16" s="165"/>
      <c r="CU16" s="165"/>
      <c r="CV16" s="165"/>
      <c r="CW16" s="165"/>
      <c r="CX16" s="165"/>
      <c r="CY16" s="165"/>
      <c r="CZ16" s="165"/>
      <c r="DA16" s="165"/>
      <c r="DB16" s="165"/>
      <c r="DC16" s="165"/>
      <c r="DD16" s="165"/>
      <c r="DE16" s="165"/>
      <c r="DF16" s="166"/>
    </row>
    <row r="17" spans="1:110" x14ac:dyDescent="0.2">
      <c r="A17" s="224" t="s">
        <v>941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6"/>
      <c r="AC17" s="161" t="s">
        <v>924</v>
      </c>
      <c r="AD17" s="162"/>
      <c r="AE17" s="162"/>
      <c r="AF17" s="162"/>
      <c r="AG17" s="162"/>
      <c r="AH17" s="163"/>
      <c r="AI17" s="188" t="s">
        <v>942</v>
      </c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90"/>
      <c r="AZ17" s="164" t="s">
        <v>37</v>
      </c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5"/>
      <c r="BU17" s="165"/>
      <c r="BV17" s="166"/>
      <c r="BW17" s="164" t="s">
        <v>37</v>
      </c>
      <c r="BX17" s="165"/>
      <c r="BY17" s="165"/>
      <c r="BZ17" s="165"/>
      <c r="CA17" s="165"/>
      <c r="CB17" s="165"/>
      <c r="CC17" s="165"/>
      <c r="CD17" s="165"/>
      <c r="CE17" s="165"/>
      <c r="CF17" s="165"/>
      <c r="CG17" s="165"/>
      <c r="CH17" s="165"/>
      <c r="CI17" s="165"/>
      <c r="CJ17" s="165"/>
      <c r="CK17" s="165"/>
      <c r="CL17" s="165"/>
      <c r="CM17" s="165"/>
      <c r="CN17" s="166"/>
      <c r="CO17" s="164" t="str">
        <f>AZ17</f>
        <v>-</v>
      </c>
      <c r="CP17" s="165"/>
      <c r="CQ17" s="165"/>
      <c r="CR17" s="165"/>
      <c r="CS17" s="165"/>
      <c r="CT17" s="165"/>
      <c r="CU17" s="165"/>
      <c r="CV17" s="165"/>
      <c r="CW17" s="165"/>
      <c r="CX17" s="165"/>
      <c r="CY17" s="165"/>
      <c r="CZ17" s="165"/>
      <c r="DA17" s="165"/>
      <c r="DB17" s="165"/>
      <c r="DC17" s="165"/>
      <c r="DD17" s="165"/>
      <c r="DE17" s="165"/>
      <c r="DF17" s="166"/>
    </row>
    <row r="18" spans="1:110" x14ac:dyDescent="0.2">
      <c r="A18" s="218" t="s">
        <v>943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  <c r="Z18" s="219"/>
      <c r="AA18" s="219"/>
      <c r="AB18" s="220"/>
      <c r="AC18" s="161" t="s">
        <v>944</v>
      </c>
      <c r="AD18" s="162"/>
      <c r="AE18" s="162"/>
      <c r="AF18" s="162"/>
      <c r="AG18" s="162"/>
      <c r="AH18" s="163"/>
      <c r="AI18" s="161" t="s">
        <v>922</v>
      </c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3"/>
      <c r="AZ18" s="164" t="s">
        <v>37</v>
      </c>
      <c r="BA18" s="165"/>
      <c r="BB18" s="165"/>
      <c r="BC18" s="165"/>
      <c r="BD18" s="165"/>
      <c r="BE18" s="165"/>
      <c r="BF18" s="165"/>
      <c r="BG18" s="165"/>
      <c r="BH18" s="165"/>
      <c r="BI18" s="165"/>
      <c r="BJ18" s="165"/>
      <c r="BK18" s="165"/>
      <c r="BL18" s="165"/>
      <c r="BM18" s="165"/>
      <c r="BN18" s="165"/>
      <c r="BO18" s="165"/>
      <c r="BP18" s="165"/>
      <c r="BQ18" s="165"/>
      <c r="BR18" s="165"/>
      <c r="BS18" s="165"/>
      <c r="BT18" s="165"/>
      <c r="BU18" s="165"/>
      <c r="BV18" s="166"/>
      <c r="BW18" s="164" t="s">
        <v>37</v>
      </c>
      <c r="BX18" s="165"/>
      <c r="BY18" s="165"/>
      <c r="BZ18" s="165"/>
      <c r="CA18" s="165"/>
      <c r="CB18" s="165"/>
      <c r="CC18" s="165"/>
      <c r="CD18" s="165"/>
      <c r="CE18" s="165"/>
      <c r="CF18" s="165"/>
      <c r="CG18" s="165"/>
      <c r="CH18" s="165"/>
      <c r="CI18" s="165"/>
      <c r="CJ18" s="165"/>
      <c r="CK18" s="165"/>
      <c r="CL18" s="165"/>
      <c r="CM18" s="165"/>
      <c r="CN18" s="166"/>
      <c r="CO18" s="164" t="s">
        <v>37</v>
      </c>
      <c r="CP18" s="165"/>
      <c r="CQ18" s="165"/>
      <c r="CR18" s="165"/>
      <c r="CS18" s="165"/>
      <c r="CT18" s="165"/>
      <c r="CU18" s="165"/>
      <c r="CV18" s="165"/>
      <c r="CW18" s="165"/>
      <c r="CX18" s="165"/>
      <c r="CY18" s="165"/>
      <c r="CZ18" s="165"/>
      <c r="DA18" s="165"/>
      <c r="DB18" s="165"/>
      <c r="DC18" s="165"/>
      <c r="DD18" s="165"/>
      <c r="DE18" s="165"/>
      <c r="DF18" s="166"/>
    </row>
    <row r="19" spans="1:110" x14ac:dyDescent="0.2">
      <c r="A19" s="212" t="s">
        <v>926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4"/>
      <c r="AC19" s="167"/>
      <c r="AD19" s="168"/>
      <c r="AE19" s="168"/>
      <c r="AF19" s="168"/>
      <c r="AG19" s="168"/>
      <c r="AH19" s="169"/>
      <c r="AI19" s="167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9"/>
      <c r="AZ19" s="191" t="s">
        <v>37</v>
      </c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3"/>
      <c r="BW19" s="173" t="s">
        <v>37</v>
      </c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4"/>
      <c r="CI19" s="174"/>
      <c r="CJ19" s="174"/>
      <c r="CK19" s="174"/>
      <c r="CL19" s="174"/>
      <c r="CM19" s="174"/>
      <c r="CN19" s="175"/>
      <c r="CO19" s="173" t="s">
        <v>37</v>
      </c>
      <c r="CP19" s="174"/>
      <c r="CQ19" s="174"/>
      <c r="CR19" s="174"/>
      <c r="CS19" s="174"/>
      <c r="CT19" s="174"/>
      <c r="CU19" s="174"/>
      <c r="CV19" s="174"/>
      <c r="CW19" s="174"/>
      <c r="CX19" s="174"/>
      <c r="CY19" s="174"/>
      <c r="CZ19" s="174"/>
      <c r="DA19" s="174"/>
      <c r="DB19" s="174"/>
      <c r="DC19" s="174"/>
      <c r="DD19" s="174"/>
      <c r="DE19" s="174"/>
      <c r="DF19" s="175"/>
    </row>
    <row r="20" spans="1:110" x14ac:dyDescent="0.2">
      <c r="A20" s="224" t="s">
        <v>945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6"/>
      <c r="AC20" s="161" t="s">
        <v>946</v>
      </c>
      <c r="AD20" s="162"/>
      <c r="AE20" s="162"/>
      <c r="AF20" s="162"/>
      <c r="AG20" s="162"/>
      <c r="AH20" s="163"/>
      <c r="AI20" s="161" t="s">
        <v>947</v>
      </c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3"/>
      <c r="AZ20" s="164">
        <f>AZ21+AZ25</f>
        <v>41439800</v>
      </c>
      <c r="BA20" s="165"/>
      <c r="BB20" s="165"/>
      <c r="BC20" s="165"/>
      <c r="BD20" s="165"/>
      <c r="BE20" s="165"/>
      <c r="BF20" s="165"/>
      <c r="BG20" s="165"/>
      <c r="BH20" s="165"/>
      <c r="BI20" s="165"/>
      <c r="BJ20" s="165"/>
      <c r="BK20" s="165"/>
      <c r="BL20" s="165"/>
      <c r="BM20" s="165"/>
      <c r="BN20" s="165"/>
      <c r="BO20" s="165"/>
      <c r="BP20" s="165"/>
      <c r="BQ20" s="165"/>
      <c r="BR20" s="165"/>
      <c r="BS20" s="165"/>
      <c r="BT20" s="165"/>
      <c r="BU20" s="165"/>
      <c r="BV20" s="166"/>
      <c r="BW20" s="164">
        <f>BW21+BW25</f>
        <v>22336860.310000002</v>
      </c>
      <c r="BX20" s="165"/>
      <c r="BY20" s="165"/>
      <c r="BZ20" s="165"/>
      <c r="CA20" s="165"/>
      <c r="CB20" s="165"/>
      <c r="CC20" s="165"/>
      <c r="CD20" s="165"/>
      <c r="CE20" s="165"/>
      <c r="CF20" s="165"/>
      <c r="CG20" s="165"/>
      <c r="CH20" s="165"/>
      <c r="CI20" s="165"/>
      <c r="CJ20" s="165"/>
      <c r="CK20" s="165"/>
      <c r="CL20" s="165"/>
      <c r="CM20" s="165"/>
      <c r="CN20" s="166"/>
      <c r="CO20" s="164">
        <f>AZ20-BW20</f>
        <v>19102939.689999998</v>
      </c>
      <c r="CP20" s="165"/>
      <c r="CQ20" s="165"/>
      <c r="CR20" s="165"/>
      <c r="CS20" s="165"/>
      <c r="CT20" s="165"/>
      <c r="CU20" s="165"/>
      <c r="CV20" s="165"/>
      <c r="CW20" s="165"/>
      <c r="CX20" s="165"/>
      <c r="CY20" s="165"/>
      <c r="CZ20" s="165"/>
      <c r="DA20" s="165"/>
      <c r="DB20" s="165"/>
      <c r="DC20" s="165"/>
      <c r="DD20" s="165"/>
      <c r="DE20" s="165"/>
      <c r="DF20" s="166"/>
    </row>
    <row r="21" spans="1:110" x14ac:dyDescent="0.2">
      <c r="A21" s="221" t="s">
        <v>948</v>
      </c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3"/>
      <c r="AC21" s="185" t="s">
        <v>949</v>
      </c>
      <c r="AD21" s="186"/>
      <c r="AE21" s="186"/>
      <c r="AF21" s="186"/>
      <c r="AG21" s="186"/>
      <c r="AH21" s="187"/>
      <c r="AI21" s="185" t="s">
        <v>950</v>
      </c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7"/>
      <c r="AZ21" s="164">
        <f>AZ24</f>
        <v>-722472700</v>
      </c>
      <c r="BA21" s="165"/>
      <c r="BB21" s="165"/>
      <c r="BC21" s="165"/>
      <c r="BD21" s="165"/>
      <c r="BE21" s="165"/>
      <c r="BF21" s="165"/>
      <c r="BG21" s="165"/>
      <c r="BH21" s="165"/>
      <c r="BI21" s="165"/>
      <c r="BJ21" s="165"/>
      <c r="BK21" s="165"/>
      <c r="BL21" s="165"/>
      <c r="BM21" s="165"/>
      <c r="BN21" s="165"/>
      <c r="BO21" s="165"/>
      <c r="BP21" s="165"/>
      <c r="BQ21" s="165"/>
      <c r="BR21" s="165"/>
      <c r="BS21" s="165"/>
      <c r="BT21" s="165"/>
      <c r="BU21" s="165"/>
      <c r="BV21" s="166"/>
      <c r="BW21" s="164">
        <f>BW24</f>
        <v>-374500732.38</v>
      </c>
      <c r="BX21" s="165"/>
      <c r="BY21" s="165"/>
      <c r="BZ21" s="165"/>
      <c r="CA21" s="165"/>
      <c r="CB21" s="165"/>
      <c r="CC21" s="165"/>
      <c r="CD21" s="165"/>
      <c r="CE21" s="165"/>
      <c r="CF21" s="165"/>
      <c r="CG21" s="165"/>
      <c r="CH21" s="165"/>
      <c r="CI21" s="165"/>
      <c r="CJ21" s="165"/>
      <c r="CK21" s="165"/>
      <c r="CL21" s="165"/>
      <c r="CM21" s="165"/>
      <c r="CN21" s="166"/>
      <c r="CO21" s="164" t="s">
        <v>951</v>
      </c>
      <c r="CP21" s="165"/>
      <c r="CQ21" s="165"/>
      <c r="CR21" s="165"/>
      <c r="CS21" s="165"/>
      <c r="CT21" s="165"/>
      <c r="CU21" s="165"/>
      <c r="CV21" s="165"/>
      <c r="CW21" s="165"/>
      <c r="CX21" s="165"/>
      <c r="CY21" s="165"/>
      <c r="CZ21" s="165"/>
      <c r="DA21" s="165"/>
      <c r="DB21" s="165"/>
      <c r="DC21" s="165"/>
      <c r="DD21" s="165"/>
      <c r="DE21" s="165"/>
      <c r="DF21" s="166"/>
    </row>
    <row r="22" spans="1:110" x14ac:dyDescent="0.2">
      <c r="A22" s="224" t="s">
        <v>952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25"/>
      <c r="Y22" s="225"/>
      <c r="Z22" s="225"/>
      <c r="AA22" s="225"/>
      <c r="AB22" s="226"/>
      <c r="AC22" s="185" t="s">
        <v>949</v>
      </c>
      <c r="AD22" s="186"/>
      <c r="AE22" s="186"/>
      <c r="AF22" s="186"/>
      <c r="AG22" s="186"/>
      <c r="AH22" s="187"/>
      <c r="AI22" s="185" t="s">
        <v>953</v>
      </c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6"/>
      <c r="AY22" s="187"/>
      <c r="AZ22" s="164">
        <f>AZ24</f>
        <v>-722472700</v>
      </c>
      <c r="BA22" s="165"/>
      <c r="BB22" s="165"/>
      <c r="BC22" s="165"/>
      <c r="BD22" s="165"/>
      <c r="BE22" s="165"/>
      <c r="BF22" s="165"/>
      <c r="BG22" s="165"/>
      <c r="BH22" s="165"/>
      <c r="BI22" s="165"/>
      <c r="BJ22" s="165"/>
      <c r="BK22" s="165"/>
      <c r="BL22" s="165"/>
      <c r="BM22" s="165"/>
      <c r="BN22" s="165"/>
      <c r="BO22" s="165"/>
      <c r="BP22" s="165"/>
      <c r="BQ22" s="165"/>
      <c r="BR22" s="165"/>
      <c r="BS22" s="165"/>
      <c r="BT22" s="165"/>
      <c r="BU22" s="165"/>
      <c r="BV22" s="166"/>
      <c r="BW22" s="164">
        <f>BW24</f>
        <v>-374500732.38</v>
      </c>
      <c r="BX22" s="165"/>
      <c r="BY22" s="165"/>
      <c r="BZ22" s="165"/>
      <c r="CA22" s="165"/>
      <c r="CB22" s="165"/>
      <c r="CC22" s="165"/>
      <c r="CD22" s="165"/>
      <c r="CE22" s="165"/>
      <c r="CF22" s="165"/>
      <c r="CG22" s="165"/>
      <c r="CH22" s="165"/>
      <c r="CI22" s="165"/>
      <c r="CJ22" s="165"/>
      <c r="CK22" s="165"/>
      <c r="CL22" s="165"/>
      <c r="CM22" s="165"/>
      <c r="CN22" s="166"/>
      <c r="CO22" s="164" t="s">
        <v>951</v>
      </c>
      <c r="CP22" s="165"/>
      <c r="CQ22" s="165"/>
      <c r="CR22" s="165"/>
      <c r="CS22" s="165"/>
      <c r="CT22" s="165"/>
      <c r="CU22" s="165"/>
      <c r="CV22" s="165"/>
      <c r="CW22" s="165"/>
      <c r="CX22" s="165"/>
      <c r="CY22" s="165"/>
      <c r="CZ22" s="165"/>
      <c r="DA22" s="165"/>
      <c r="DB22" s="165"/>
      <c r="DC22" s="165"/>
      <c r="DD22" s="165"/>
      <c r="DE22" s="165"/>
      <c r="DF22" s="166"/>
    </row>
    <row r="23" spans="1:110" x14ac:dyDescent="0.2">
      <c r="A23" s="224" t="s">
        <v>954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6"/>
      <c r="AC23" s="185" t="s">
        <v>949</v>
      </c>
      <c r="AD23" s="186"/>
      <c r="AE23" s="186"/>
      <c r="AF23" s="186"/>
      <c r="AG23" s="186"/>
      <c r="AH23" s="187"/>
      <c r="AI23" s="185" t="s">
        <v>955</v>
      </c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7"/>
      <c r="AZ23" s="164">
        <f>AZ24</f>
        <v>-722472700</v>
      </c>
      <c r="BA23" s="165"/>
      <c r="BB23" s="165"/>
      <c r="BC23" s="165"/>
      <c r="BD23" s="165"/>
      <c r="BE23" s="165"/>
      <c r="BF23" s="165"/>
      <c r="BG23" s="165"/>
      <c r="BH23" s="165"/>
      <c r="BI23" s="165"/>
      <c r="BJ23" s="165"/>
      <c r="BK23" s="165"/>
      <c r="BL23" s="165"/>
      <c r="BM23" s="165"/>
      <c r="BN23" s="165"/>
      <c r="BO23" s="165"/>
      <c r="BP23" s="165"/>
      <c r="BQ23" s="165"/>
      <c r="BR23" s="165"/>
      <c r="BS23" s="165"/>
      <c r="BT23" s="165"/>
      <c r="BU23" s="165"/>
      <c r="BV23" s="166"/>
      <c r="BW23" s="164">
        <f>BW24</f>
        <v>-374500732.38</v>
      </c>
      <c r="BX23" s="165"/>
      <c r="BY23" s="165"/>
      <c r="BZ23" s="165"/>
      <c r="CA23" s="165"/>
      <c r="CB23" s="165"/>
      <c r="CC23" s="165"/>
      <c r="CD23" s="165"/>
      <c r="CE23" s="165"/>
      <c r="CF23" s="165"/>
      <c r="CG23" s="165"/>
      <c r="CH23" s="165"/>
      <c r="CI23" s="165"/>
      <c r="CJ23" s="165"/>
      <c r="CK23" s="165"/>
      <c r="CL23" s="165"/>
      <c r="CM23" s="165"/>
      <c r="CN23" s="166"/>
      <c r="CO23" s="164" t="s">
        <v>951</v>
      </c>
      <c r="CP23" s="165"/>
      <c r="CQ23" s="165"/>
      <c r="CR23" s="165"/>
      <c r="CS23" s="165"/>
      <c r="CT23" s="165"/>
      <c r="CU23" s="165"/>
      <c r="CV23" s="165"/>
      <c r="CW23" s="165"/>
      <c r="CX23" s="165"/>
      <c r="CY23" s="165"/>
      <c r="CZ23" s="165"/>
      <c r="DA23" s="165"/>
      <c r="DB23" s="165"/>
      <c r="DC23" s="165"/>
      <c r="DD23" s="165"/>
      <c r="DE23" s="165"/>
      <c r="DF23" s="166"/>
    </row>
    <row r="24" spans="1:110" x14ac:dyDescent="0.2">
      <c r="A24" s="224" t="s">
        <v>956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6"/>
      <c r="AC24" s="161" t="s">
        <v>949</v>
      </c>
      <c r="AD24" s="162"/>
      <c r="AE24" s="162"/>
      <c r="AF24" s="162"/>
      <c r="AG24" s="162"/>
      <c r="AH24" s="163"/>
      <c r="AI24" s="161" t="s">
        <v>957</v>
      </c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3"/>
      <c r="AZ24" s="194">
        <v>-722472700</v>
      </c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6"/>
      <c r="BW24" s="194">
        <v>-374500732.38</v>
      </c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6"/>
      <c r="CO24" s="164" t="s">
        <v>951</v>
      </c>
      <c r="CP24" s="165"/>
      <c r="CQ24" s="165"/>
      <c r="CR24" s="165"/>
      <c r="CS24" s="165"/>
      <c r="CT24" s="165"/>
      <c r="CU24" s="165"/>
      <c r="CV24" s="165"/>
      <c r="CW24" s="165"/>
      <c r="CX24" s="165"/>
      <c r="CY24" s="165"/>
      <c r="CZ24" s="165"/>
      <c r="DA24" s="165"/>
      <c r="DB24" s="165"/>
      <c r="DC24" s="165"/>
      <c r="DD24" s="165"/>
      <c r="DE24" s="165"/>
      <c r="DF24" s="166"/>
    </row>
    <row r="25" spans="1:110" x14ac:dyDescent="0.2">
      <c r="A25" s="224" t="s">
        <v>958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  <c r="Z25" s="225"/>
      <c r="AA25" s="225"/>
      <c r="AB25" s="226"/>
      <c r="AC25" s="185" t="s">
        <v>959</v>
      </c>
      <c r="AD25" s="186"/>
      <c r="AE25" s="186"/>
      <c r="AF25" s="186"/>
      <c r="AG25" s="186"/>
      <c r="AH25" s="187"/>
      <c r="AI25" s="185" t="s">
        <v>960</v>
      </c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  <c r="AY25" s="187"/>
      <c r="AZ25" s="194">
        <f>AZ28</f>
        <v>763912500</v>
      </c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6"/>
      <c r="BW25" s="194">
        <f>BW28</f>
        <v>396837592.69</v>
      </c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  <c r="CM25" s="195"/>
      <c r="CN25" s="196"/>
      <c r="CO25" s="164" t="s">
        <v>951</v>
      </c>
      <c r="CP25" s="165"/>
      <c r="CQ25" s="165"/>
      <c r="CR25" s="165"/>
      <c r="CS25" s="165"/>
      <c r="CT25" s="165"/>
      <c r="CU25" s="165"/>
      <c r="CV25" s="165"/>
      <c r="CW25" s="165"/>
      <c r="CX25" s="165"/>
      <c r="CY25" s="165"/>
      <c r="CZ25" s="165"/>
      <c r="DA25" s="165"/>
      <c r="DB25" s="165"/>
      <c r="DC25" s="165"/>
      <c r="DD25" s="165"/>
      <c r="DE25" s="165"/>
      <c r="DF25" s="166"/>
    </row>
    <row r="26" spans="1:110" x14ac:dyDescent="0.2">
      <c r="A26" s="224" t="s">
        <v>961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6"/>
      <c r="AC26" s="161" t="s">
        <v>959</v>
      </c>
      <c r="AD26" s="162"/>
      <c r="AE26" s="162"/>
      <c r="AF26" s="162"/>
      <c r="AG26" s="162"/>
      <c r="AH26" s="163"/>
      <c r="AI26" s="185" t="s">
        <v>962</v>
      </c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186"/>
      <c r="AW26" s="186"/>
      <c r="AX26" s="186"/>
      <c r="AY26" s="187"/>
      <c r="AZ26" s="194">
        <f>AZ28</f>
        <v>763912500</v>
      </c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6"/>
      <c r="BW26" s="194">
        <f>BW28</f>
        <v>396837592.69</v>
      </c>
      <c r="BX26" s="195"/>
      <c r="BY26" s="195"/>
      <c r="BZ26" s="195"/>
      <c r="CA26" s="195"/>
      <c r="CB26" s="195"/>
      <c r="CC26" s="195"/>
      <c r="CD26" s="195"/>
      <c r="CE26" s="195"/>
      <c r="CF26" s="195"/>
      <c r="CG26" s="195"/>
      <c r="CH26" s="195"/>
      <c r="CI26" s="195"/>
      <c r="CJ26" s="195"/>
      <c r="CK26" s="195"/>
      <c r="CL26" s="195"/>
      <c r="CM26" s="195"/>
      <c r="CN26" s="196"/>
      <c r="CO26" s="164" t="s">
        <v>951</v>
      </c>
      <c r="CP26" s="165"/>
      <c r="CQ26" s="165"/>
      <c r="CR26" s="165"/>
      <c r="CS26" s="165"/>
      <c r="CT26" s="165"/>
      <c r="CU26" s="165"/>
      <c r="CV26" s="165"/>
      <c r="CW26" s="165"/>
      <c r="CX26" s="165"/>
      <c r="CY26" s="165"/>
      <c r="CZ26" s="165"/>
      <c r="DA26" s="165"/>
      <c r="DB26" s="165"/>
      <c r="DC26" s="165"/>
      <c r="DD26" s="165"/>
      <c r="DE26" s="165"/>
      <c r="DF26" s="166"/>
    </row>
    <row r="27" spans="1:110" x14ac:dyDescent="0.2">
      <c r="A27" s="224" t="s">
        <v>963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6"/>
      <c r="AC27" s="161" t="s">
        <v>959</v>
      </c>
      <c r="AD27" s="162"/>
      <c r="AE27" s="162"/>
      <c r="AF27" s="162"/>
      <c r="AG27" s="162"/>
      <c r="AH27" s="163"/>
      <c r="AI27" s="185" t="s">
        <v>964</v>
      </c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  <c r="AY27" s="187"/>
      <c r="AZ27" s="194">
        <f>AZ28</f>
        <v>763912500</v>
      </c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6"/>
      <c r="BW27" s="194">
        <f>BW28</f>
        <v>396837592.69</v>
      </c>
      <c r="BX27" s="195"/>
      <c r="BY27" s="195"/>
      <c r="BZ27" s="195"/>
      <c r="CA27" s="195"/>
      <c r="CB27" s="195"/>
      <c r="CC27" s="195"/>
      <c r="CD27" s="195"/>
      <c r="CE27" s="195"/>
      <c r="CF27" s="195"/>
      <c r="CG27" s="195"/>
      <c r="CH27" s="195"/>
      <c r="CI27" s="195"/>
      <c r="CJ27" s="195"/>
      <c r="CK27" s="195"/>
      <c r="CL27" s="195"/>
      <c r="CM27" s="195"/>
      <c r="CN27" s="196"/>
      <c r="CO27" s="164" t="s">
        <v>951</v>
      </c>
      <c r="CP27" s="165"/>
      <c r="CQ27" s="165"/>
      <c r="CR27" s="165"/>
      <c r="CS27" s="165"/>
      <c r="CT27" s="165"/>
      <c r="CU27" s="165"/>
      <c r="CV27" s="165"/>
      <c r="CW27" s="165"/>
      <c r="CX27" s="165"/>
      <c r="CY27" s="165"/>
      <c r="CZ27" s="165"/>
      <c r="DA27" s="165"/>
      <c r="DB27" s="165"/>
      <c r="DC27" s="165"/>
      <c r="DD27" s="165"/>
      <c r="DE27" s="165"/>
      <c r="DF27" s="166"/>
    </row>
    <row r="28" spans="1:110" x14ac:dyDescent="0.2">
      <c r="A28" s="227" t="s">
        <v>965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229"/>
      <c r="AC28" s="161" t="s">
        <v>959</v>
      </c>
      <c r="AD28" s="162"/>
      <c r="AE28" s="162"/>
      <c r="AF28" s="162"/>
      <c r="AG28" s="162"/>
      <c r="AH28" s="163"/>
      <c r="AI28" s="161" t="s">
        <v>966</v>
      </c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3"/>
      <c r="AZ28" s="194">
        <v>763912500</v>
      </c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5"/>
      <c r="BN28" s="195"/>
      <c r="BO28" s="195"/>
      <c r="BP28" s="195"/>
      <c r="BQ28" s="195"/>
      <c r="BR28" s="195"/>
      <c r="BS28" s="195"/>
      <c r="BT28" s="195"/>
      <c r="BU28" s="195"/>
      <c r="BV28" s="196"/>
      <c r="BW28" s="194">
        <v>396837592.69</v>
      </c>
      <c r="BX28" s="195"/>
      <c r="BY28" s="195"/>
      <c r="BZ28" s="195"/>
      <c r="CA28" s="195"/>
      <c r="CB28" s="195"/>
      <c r="CC28" s="195"/>
      <c r="CD28" s="195"/>
      <c r="CE28" s="195"/>
      <c r="CF28" s="195"/>
      <c r="CG28" s="195"/>
      <c r="CH28" s="195"/>
      <c r="CI28" s="195"/>
      <c r="CJ28" s="195"/>
      <c r="CK28" s="195"/>
      <c r="CL28" s="195"/>
      <c r="CM28" s="195"/>
      <c r="CN28" s="196"/>
      <c r="CO28" s="164" t="s">
        <v>951</v>
      </c>
      <c r="CP28" s="165"/>
      <c r="CQ28" s="165"/>
      <c r="CR28" s="165"/>
      <c r="CS28" s="165"/>
      <c r="CT28" s="165"/>
      <c r="CU28" s="165"/>
      <c r="CV28" s="165"/>
      <c r="CW28" s="165"/>
      <c r="CX28" s="165"/>
      <c r="CY28" s="165"/>
      <c r="CZ28" s="165"/>
      <c r="DA28" s="165"/>
      <c r="DB28" s="165"/>
      <c r="DC28" s="165"/>
      <c r="DD28" s="165"/>
      <c r="DE28" s="165"/>
      <c r="DF28" s="166"/>
    </row>
    <row r="29" spans="1:110" x14ac:dyDescent="0.2">
      <c r="A29" s="197"/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8"/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199"/>
      <c r="BA29" s="199"/>
      <c r="BB29" s="199"/>
      <c r="BC29" s="199"/>
      <c r="BD29" s="199"/>
      <c r="BE29" s="199"/>
      <c r="BF29" s="199"/>
      <c r="BG29" s="199"/>
      <c r="BH29" s="199"/>
      <c r="BI29" s="199"/>
      <c r="BJ29" s="199"/>
      <c r="BK29" s="199"/>
      <c r="BL29" s="199"/>
      <c r="BM29" s="199"/>
      <c r="BN29" s="199"/>
      <c r="BO29" s="199"/>
      <c r="BP29" s="199"/>
      <c r="BQ29" s="199"/>
      <c r="BR29" s="199"/>
      <c r="BS29" s="199"/>
      <c r="BT29" s="199"/>
      <c r="BU29" s="199"/>
      <c r="BV29" s="199"/>
      <c r="BW29" s="199"/>
      <c r="BX29" s="199"/>
      <c r="BY29" s="199"/>
      <c r="BZ29" s="199"/>
      <c r="CA29" s="199"/>
      <c r="CB29" s="199"/>
      <c r="CC29" s="199"/>
      <c r="CD29" s="199"/>
      <c r="CE29" s="199"/>
      <c r="CF29" s="199"/>
      <c r="CG29" s="199"/>
      <c r="CH29" s="199"/>
      <c r="CI29" s="199"/>
      <c r="CJ29" s="199"/>
      <c r="CK29" s="199"/>
      <c r="CL29" s="199"/>
      <c r="CM29" s="199"/>
      <c r="CN29" s="199"/>
      <c r="CO29" s="199"/>
      <c r="CP29" s="199"/>
      <c r="CQ29" s="199"/>
      <c r="CR29" s="199"/>
      <c r="CS29" s="199"/>
      <c r="CT29" s="199"/>
      <c r="CU29" s="199"/>
      <c r="CV29" s="199"/>
      <c r="CW29" s="199"/>
      <c r="CX29" s="199"/>
      <c r="CY29" s="199"/>
      <c r="CZ29" s="199"/>
      <c r="DA29" s="199"/>
      <c r="DB29" s="199"/>
      <c r="DC29" s="199"/>
      <c r="DD29" s="199"/>
      <c r="DE29" s="199"/>
      <c r="DF29" s="199"/>
    </row>
    <row r="30" spans="1:110" x14ac:dyDescent="0.2">
      <c r="A30" s="200" t="s">
        <v>967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V30" s="201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</row>
    <row r="31" spans="1:110" x14ac:dyDescent="0.2">
      <c r="A31" s="200"/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4"/>
      <c r="AH31" s="204"/>
      <c r="AI31" s="204"/>
      <c r="AJ31" s="204"/>
      <c r="AK31" s="203" t="s">
        <v>968</v>
      </c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  <c r="BI31" s="204"/>
      <c r="BJ31" s="204"/>
      <c r="BK31" s="204"/>
      <c r="BL31" s="204"/>
      <c r="BM31" s="204"/>
      <c r="BN31" s="204"/>
      <c r="BO31" s="204"/>
      <c r="BP31" s="204"/>
      <c r="BQ31" s="204"/>
      <c r="BR31" s="204"/>
      <c r="BS31" s="204"/>
      <c r="BT31" s="204"/>
      <c r="BU31" s="204"/>
      <c r="BV31" s="204"/>
      <c r="BW31" s="204"/>
      <c r="BX31" s="204"/>
      <c r="BY31" s="204"/>
      <c r="BZ31" s="204"/>
      <c r="CA31" s="204"/>
      <c r="CB31" s="204"/>
      <c r="CC31" s="204"/>
      <c r="CD31" s="204"/>
      <c r="CE31" s="204"/>
      <c r="CF31" s="204"/>
      <c r="CG31" s="204"/>
      <c r="CH31" s="204"/>
      <c r="CI31" s="204"/>
      <c r="CJ31" s="204"/>
      <c r="CK31" s="204"/>
      <c r="CL31" s="204"/>
      <c r="CM31" s="204"/>
      <c r="CN31" s="204"/>
      <c r="CO31" s="204"/>
      <c r="CP31" s="204"/>
      <c r="CQ31" s="204"/>
      <c r="CR31" s="204"/>
      <c r="CS31" s="204"/>
      <c r="CT31" s="204"/>
      <c r="CU31" s="204"/>
      <c r="CV31" s="204"/>
      <c r="CW31" s="204"/>
      <c r="CX31" s="204"/>
      <c r="CY31" s="204"/>
      <c r="CZ31" s="204"/>
      <c r="DA31" s="204"/>
      <c r="DB31" s="204"/>
      <c r="DC31" s="204"/>
      <c r="DD31" s="204"/>
      <c r="DE31" s="204"/>
      <c r="DF31" s="204"/>
    </row>
    <row r="32" spans="1:110" x14ac:dyDescent="0.2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5" t="s">
        <v>969</v>
      </c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4"/>
      <c r="AH32" s="204"/>
      <c r="AI32" s="204"/>
      <c r="AJ32" s="204"/>
      <c r="AK32" s="205" t="s">
        <v>970</v>
      </c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  <c r="BI32" s="204"/>
      <c r="BJ32" s="204"/>
      <c r="BK32" s="204"/>
      <c r="BL32" s="204"/>
      <c r="BM32" s="204"/>
      <c r="BN32" s="204"/>
      <c r="BO32" s="204"/>
      <c r="BP32" s="204"/>
      <c r="BQ32" s="204"/>
      <c r="BR32" s="204"/>
      <c r="BS32" s="204"/>
      <c r="BT32" s="204"/>
      <c r="BU32" s="204"/>
      <c r="BV32" s="204"/>
      <c r="BW32" s="204"/>
      <c r="BX32" s="204"/>
      <c r="BY32" s="204"/>
      <c r="BZ32" s="204"/>
      <c r="CA32" s="204"/>
      <c r="CB32" s="204"/>
      <c r="CC32" s="204"/>
      <c r="CD32" s="204"/>
      <c r="CE32" s="206"/>
      <c r="CF32" s="206"/>
      <c r="CG32" s="206"/>
      <c r="CH32" s="206"/>
      <c r="CI32" s="206"/>
      <c r="CJ32" s="206"/>
      <c r="CK32" s="206"/>
      <c r="CL32" s="206"/>
      <c r="CM32" s="206"/>
      <c r="CN32" s="206"/>
      <c r="CO32" s="207"/>
      <c r="CP32" s="207"/>
      <c r="CQ32" s="207"/>
      <c r="CR32" s="207"/>
      <c r="CS32" s="207"/>
      <c r="CT32" s="207"/>
      <c r="CU32" s="206"/>
      <c r="CV32" s="206"/>
      <c r="CW32" s="206"/>
      <c r="CX32" s="206"/>
      <c r="CY32" s="206"/>
      <c r="CZ32" s="206"/>
      <c r="DA32" s="206"/>
      <c r="DB32" s="206"/>
      <c r="DC32" s="206"/>
      <c r="DD32" s="206"/>
      <c r="DE32" s="206"/>
      <c r="DF32" s="206"/>
    </row>
    <row r="33" spans="1:110" x14ac:dyDescent="0.2">
      <c r="A33" s="200" t="s">
        <v>971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  <c r="BI33" s="204"/>
      <c r="BJ33" s="204"/>
      <c r="BK33" s="204"/>
      <c r="BL33" s="204"/>
      <c r="BM33" s="204"/>
      <c r="BN33" s="204"/>
      <c r="BO33" s="204"/>
      <c r="BP33" s="204"/>
      <c r="BQ33" s="204"/>
      <c r="BR33" s="204"/>
      <c r="BS33" s="204"/>
      <c r="BT33" s="204"/>
      <c r="BU33" s="204"/>
      <c r="BV33" s="204"/>
      <c r="BW33" s="204"/>
      <c r="BX33" s="204"/>
      <c r="BY33" s="204"/>
      <c r="BZ33" s="204"/>
      <c r="CA33" s="204"/>
      <c r="CB33" s="204"/>
      <c r="CC33" s="204"/>
      <c r="CD33" s="204"/>
      <c r="CE33" s="204"/>
      <c r="CF33" s="204"/>
      <c r="CG33" s="204"/>
      <c r="CH33" s="204"/>
      <c r="CI33" s="204"/>
      <c r="CJ33" s="204"/>
      <c r="CK33" s="204"/>
      <c r="CL33" s="204"/>
      <c r="CM33" s="204"/>
      <c r="CN33" s="204"/>
      <c r="CO33" s="204"/>
      <c r="CP33" s="204"/>
      <c r="CQ33" s="204"/>
      <c r="CR33" s="204"/>
      <c r="CS33" s="204"/>
      <c r="CT33" s="204"/>
      <c r="CU33" s="204"/>
      <c r="CV33" s="204"/>
      <c r="CW33" s="204"/>
      <c r="CX33" s="204"/>
      <c r="CY33" s="204"/>
      <c r="CZ33" s="204"/>
      <c r="DA33" s="204"/>
      <c r="DB33" s="204"/>
      <c r="DC33" s="204"/>
      <c r="DD33" s="204"/>
      <c r="DE33" s="204"/>
      <c r="DF33" s="204"/>
    </row>
    <row r="34" spans="1:110" x14ac:dyDescent="0.2">
      <c r="A34" s="200"/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8"/>
      <c r="Z34" s="203"/>
      <c r="AA34" s="203"/>
      <c r="AB34" s="203"/>
      <c r="AC34" s="203"/>
      <c r="AD34" s="203"/>
      <c r="AE34" s="203"/>
      <c r="AF34" s="203"/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4"/>
      <c r="AS34" s="204"/>
      <c r="AT34" s="204"/>
      <c r="AU34" s="204"/>
      <c r="AV34" s="203" t="s">
        <v>972</v>
      </c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  <c r="BI34" s="203"/>
      <c r="BJ34" s="203"/>
      <c r="BK34" s="203"/>
      <c r="BL34" s="203"/>
      <c r="BM34" s="203"/>
      <c r="BN34" s="203"/>
      <c r="BO34" s="203"/>
      <c r="BP34" s="203"/>
      <c r="BQ34" s="203"/>
      <c r="BR34" s="203"/>
      <c r="BS34" s="203"/>
      <c r="BT34" s="208"/>
      <c r="BU34" s="208"/>
      <c r="BV34" s="208"/>
      <c r="BW34" s="208"/>
      <c r="BX34" s="208"/>
      <c r="BY34" s="208"/>
      <c r="BZ34" s="208"/>
      <c r="CA34" s="208"/>
      <c r="CB34" s="208"/>
      <c r="CC34" s="208"/>
      <c r="CD34" s="208"/>
      <c r="CE34" s="208"/>
      <c r="CF34" s="208"/>
      <c r="CG34" s="208"/>
      <c r="CH34" s="208"/>
      <c r="CI34" s="208"/>
      <c r="CJ34" s="208"/>
      <c r="CK34" s="208"/>
      <c r="CL34" s="208"/>
      <c r="CM34" s="208"/>
      <c r="CN34" s="208"/>
      <c r="CO34" s="208"/>
      <c r="CP34" s="208"/>
      <c r="CQ34" s="208"/>
      <c r="CR34" s="208"/>
      <c r="CS34" s="208"/>
      <c r="CT34" s="208"/>
      <c r="CU34" s="208"/>
      <c r="CV34" s="208"/>
      <c r="CW34" s="208"/>
      <c r="CX34" s="208"/>
      <c r="CY34" s="208"/>
      <c r="CZ34" s="208"/>
      <c r="DA34" s="208"/>
      <c r="DB34" s="208"/>
      <c r="DC34" s="208"/>
      <c r="DD34" s="208"/>
      <c r="DE34" s="208"/>
      <c r="DF34" s="208"/>
    </row>
    <row r="35" spans="1:110" x14ac:dyDescent="0.2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8"/>
      <c r="S35" s="208"/>
      <c r="T35" s="208"/>
      <c r="U35" s="208"/>
      <c r="V35" s="208"/>
      <c r="W35" s="208"/>
      <c r="X35" s="208"/>
      <c r="Y35" s="208"/>
      <c r="Z35" s="205" t="s">
        <v>969</v>
      </c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4"/>
      <c r="AS35" s="204"/>
      <c r="AT35" s="204"/>
      <c r="AU35" s="204"/>
      <c r="AV35" s="205" t="s">
        <v>970</v>
      </c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5"/>
      <c r="BQ35" s="205"/>
      <c r="BR35" s="205"/>
      <c r="BS35" s="205"/>
      <c r="BT35" s="208"/>
      <c r="BU35" s="208"/>
      <c r="BV35" s="208"/>
      <c r="BW35" s="208"/>
      <c r="BX35" s="208"/>
      <c r="BY35" s="208"/>
      <c r="BZ35" s="208"/>
      <c r="CA35" s="208"/>
      <c r="CB35" s="208"/>
      <c r="CC35" s="208"/>
      <c r="CD35" s="208"/>
      <c r="CE35" s="208"/>
      <c r="CF35" s="208"/>
      <c r="CG35" s="208"/>
      <c r="CH35" s="208"/>
      <c r="CI35" s="208"/>
      <c r="CJ35" s="208"/>
      <c r="CK35" s="208"/>
      <c r="CL35" s="208"/>
      <c r="CM35" s="208"/>
      <c r="CN35" s="208"/>
      <c r="CO35" s="208"/>
      <c r="CP35" s="208"/>
      <c r="CQ35" s="208"/>
      <c r="CR35" s="208"/>
      <c r="CS35" s="208"/>
      <c r="CT35" s="208"/>
      <c r="CU35" s="208"/>
      <c r="CV35" s="208"/>
      <c r="CW35" s="208"/>
      <c r="CX35" s="208"/>
      <c r="CY35" s="208"/>
      <c r="CZ35" s="208"/>
      <c r="DA35" s="208"/>
      <c r="DB35" s="208"/>
      <c r="DC35" s="208"/>
      <c r="DD35" s="208"/>
      <c r="DE35" s="208"/>
      <c r="DF35" s="208"/>
    </row>
  </sheetData>
  <mergeCells count="163"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1:F91">
    <cfRule type="cellIs" priority="4" stopIfTrue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2024-09-02T13:51:01Z</cp:lastPrinted>
  <dcterms:created xsi:type="dcterms:W3CDTF">2019-03-01T09:52:53Z</dcterms:created>
  <dcterms:modified xsi:type="dcterms:W3CDTF">2025-01-15T14:16:06Z</dcterms:modified>
</cp:coreProperties>
</file>